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5760" yWindow="540" windowWidth="17280" windowHeight="11370" tabRatio="726" firstSheet="4" activeTab="8"/>
  </bookViews>
  <sheets>
    <sheet name="Sheet2" sheetId="33" state="hidden" r:id="rId1"/>
    <sheet name="HCP completeness efficiency" sheetId="1" r:id="rId2"/>
    <sheet name="HCP base by month" sheetId="28" r:id="rId3"/>
    <sheet name="FTE" sheetId="25" r:id="rId4"/>
    <sheet name="Product_ThA_Mapping" sheetId="32" r:id="rId5"/>
    <sheet name="HCP_targets_Matrix" sheetId="26" r:id="rId6"/>
    <sheet name="HCP_Targets_Calculation method" sheetId="29" r:id="rId7"/>
    <sheet name="Employee_Targets_DCT" sheetId="27" r:id="rId8"/>
    <sheet name="Employee_Targets_Field time" sheetId="31" r:id="rId9"/>
    <sheet name="Sheet1" sheetId="8" state="hidden" r:id="rId10"/>
  </sheets>
  <definedNames>
    <definedName name="_xlnm._FilterDatabase" localSheetId="9" hidden="1">Sheet1!$A$1:$B$30</definedName>
    <definedName name="Pts_Tracker">'HCP completeness efficiency'!#REF!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33"/>
  <c r="F8"/>
  <c r="G5"/>
  <c r="G4" s="1"/>
  <c r="I4" s="1"/>
  <c r="F5"/>
  <c r="H4"/>
  <c r="H8" s="1"/>
  <c r="O9" i="1"/>
  <c r="Q7"/>
  <c r="O7"/>
  <c r="M7"/>
  <c r="L7"/>
  <c r="K7"/>
  <c r="K8" s="1"/>
  <c r="L8"/>
  <c r="M8" s="1"/>
  <c r="I7"/>
  <c r="I11" s="1"/>
  <c r="F4" i="33" l="1"/>
  <c r="I8"/>
  <c r="H5"/>
  <c r="I5" s="1"/>
  <c r="K11" i="1"/>
  <c r="I8"/>
  <c r="Q13" l="1"/>
  <c r="Q12"/>
  <c r="Q10"/>
  <c r="Q9"/>
  <c r="O10"/>
  <c r="O12"/>
  <c r="O13"/>
  <c r="O8"/>
  <c r="L11"/>
  <c r="H8"/>
  <c r="J8" s="1"/>
  <c r="H11"/>
  <c r="J11" s="1"/>
  <c r="G11"/>
  <c r="Q11" s="1"/>
  <c r="G8"/>
  <c r="Q8" s="1"/>
  <c r="O11" l="1"/>
  <c r="M11"/>
  <c r="G7"/>
  <c r="H7"/>
  <c r="J7" s="1"/>
</calcChain>
</file>

<file path=xl/sharedStrings.xml><?xml version="1.0" encoding="utf-8"?>
<sst xmlns="http://schemas.openxmlformats.org/spreadsheetml/2006/main" count="587" uniqueCount="224">
  <si>
    <t>Month</t>
  </si>
  <si>
    <t>Employee</t>
  </si>
  <si>
    <t>ThA</t>
  </si>
  <si>
    <t>Сотрудник</t>
  </si>
  <si>
    <t>MR</t>
  </si>
  <si>
    <t>PAH</t>
  </si>
  <si>
    <t>TC</t>
  </si>
  <si>
    <t>Кол-во врачей в базе</t>
  </si>
  <si>
    <t>Кол-во визитов по матрице</t>
  </si>
  <si>
    <t>ThA allocation</t>
  </si>
  <si>
    <t xml:space="preserve"> Укомплект-ть базы врачей, %</t>
  </si>
  <si>
    <t>Количество визитов факт</t>
  </si>
  <si>
    <t>Brand</t>
  </si>
  <si>
    <t>DARA</t>
  </si>
  <si>
    <t>FTE</t>
  </si>
  <si>
    <t>WWID</t>
  </si>
  <si>
    <t>Region</t>
  </si>
  <si>
    <t>Primorsky</t>
  </si>
  <si>
    <t>Sakhalinskaya</t>
  </si>
  <si>
    <t>Khabarovsky</t>
  </si>
  <si>
    <t>Sakha (Yakutia)</t>
  </si>
  <si>
    <t>SMA</t>
  </si>
  <si>
    <t>Врач</t>
  </si>
  <si>
    <t>PSY</t>
  </si>
  <si>
    <t>HIV</t>
  </si>
  <si>
    <t>MS</t>
  </si>
  <si>
    <t>Учреждение</t>
  </si>
  <si>
    <t>Специальность 1</t>
  </si>
  <si>
    <t>Потенциал #</t>
  </si>
  <si>
    <t>Раскрытие #</t>
  </si>
  <si>
    <t>CROHN</t>
  </si>
  <si>
    <t>TC1</t>
  </si>
  <si>
    <t>TC5</t>
  </si>
  <si>
    <t>Укомплектованность базы врачей</t>
  </si>
  <si>
    <t>TC A</t>
  </si>
  <si>
    <t>ОКБ</t>
  </si>
  <si>
    <t>Продукт</t>
  </si>
  <si>
    <t>TC B</t>
  </si>
  <si>
    <t>TC C</t>
  </si>
  <si>
    <t>TC2</t>
  </si>
  <si>
    <t>TC3</t>
  </si>
  <si>
    <t>TC4</t>
  </si>
  <si>
    <t>IMBR</t>
  </si>
  <si>
    <t>IMMUNO</t>
  </si>
  <si>
    <t>PLEGRIDY RU</t>
  </si>
  <si>
    <t>TYSABRI</t>
  </si>
  <si>
    <t>Altaisky</t>
  </si>
  <si>
    <t>Irkutskaya</t>
  </si>
  <si>
    <t>ONCO</t>
  </si>
  <si>
    <t>mrkt_segment</t>
  </si>
  <si>
    <t>Product Therapeutic Area Russia</t>
  </si>
  <si>
    <t>для фильтров</t>
  </si>
  <si>
    <t>c ВЗН/без ВЗН (по рынкам)</t>
  </si>
  <si>
    <t>Haemo mrkt (nonVZN)</t>
  </si>
  <si>
    <t>HEMA</t>
  </si>
  <si>
    <t xml:space="preserve"> объединить дара/имрувика в CVT HEMO и соответствующий рынок</t>
  </si>
  <si>
    <t>HIV mrkt</t>
  </si>
  <si>
    <t>добавить диагнозы</t>
  </si>
  <si>
    <t>MS mrkt</t>
  </si>
  <si>
    <t>ParietALL mrkt</t>
  </si>
  <si>
    <t>GAS</t>
  </si>
  <si>
    <t>PSY mrkt</t>
  </si>
  <si>
    <t>HCV mrkt</t>
  </si>
  <si>
    <t>HCV</t>
  </si>
  <si>
    <t>Narco mrkt</t>
  </si>
  <si>
    <t>NAR</t>
  </si>
  <si>
    <t>Zavesca mrkt</t>
  </si>
  <si>
    <t>NPC</t>
  </si>
  <si>
    <t>PAH mrkt</t>
  </si>
  <si>
    <t>IMMUNO Crohn mrkt</t>
  </si>
  <si>
    <t>Onco mrkt</t>
  </si>
  <si>
    <t>Haemo MM (nonVZN)</t>
  </si>
  <si>
    <t>IMMUNO mrkt</t>
  </si>
  <si>
    <t>Haemo CLL (nonVZN)</t>
  </si>
  <si>
    <t>СVT HEMA</t>
  </si>
  <si>
    <t>CVT HIV</t>
  </si>
  <si>
    <t>CVT MS</t>
  </si>
  <si>
    <t>CVT GASTRO</t>
  </si>
  <si>
    <t>CVT PSY</t>
  </si>
  <si>
    <t>CVT HCV</t>
  </si>
  <si>
    <t>CVT NARCO</t>
  </si>
  <si>
    <t>CVT NPC</t>
  </si>
  <si>
    <t>CVT PAH</t>
  </si>
  <si>
    <t>CVT CROHN</t>
  </si>
  <si>
    <t>CVT ONCO</t>
  </si>
  <si>
    <t>CVT DARA</t>
  </si>
  <si>
    <t>IMMUNO PSA/PSO</t>
  </si>
  <si>
    <t>CVT IMMUNO</t>
  </si>
  <si>
    <t>CVT IMBR</t>
  </si>
  <si>
    <t>Месяц</t>
  </si>
  <si>
    <t>MonthYear</t>
  </si>
  <si>
    <t>Jan 21</t>
  </si>
  <si>
    <t>Name 1</t>
  </si>
  <si>
    <t>Name 1 +</t>
  </si>
  <si>
    <t>Количество визитов в ЦП план</t>
  </si>
  <si>
    <t>% визитов, включеных в ЦП</t>
  </si>
  <si>
    <t>BU2</t>
  </si>
  <si>
    <t>TC1+</t>
  </si>
  <si>
    <t>TC2+</t>
  </si>
  <si>
    <t>TC4+</t>
  </si>
  <si>
    <t>Количество врачей в ЦП план</t>
  </si>
  <si>
    <t>% врачей, включеных в ЦП</t>
  </si>
  <si>
    <t>CRM</t>
  </si>
  <si>
    <t>Employee:WWID</t>
  </si>
  <si>
    <t>Employee:Possition Type</t>
  </si>
  <si>
    <t>Employee:RM</t>
  </si>
  <si>
    <t>Employee:ROM</t>
  </si>
  <si>
    <t>Employee:Area</t>
  </si>
  <si>
    <t>Allocation</t>
  </si>
  <si>
    <t>202106</t>
  </si>
  <si>
    <t>Novosibirskaya</t>
  </si>
  <si>
    <t>Tomskaya</t>
  </si>
  <si>
    <t>Omskaya</t>
  </si>
  <si>
    <t>Buryatia</t>
  </si>
  <si>
    <t>Zabaikalsky</t>
  </si>
  <si>
    <t>Kemerovskaya</t>
  </si>
  <si>
    <t>Krasnoyarsky</t>
  </si>
  <si>
    <t>Altai resp.</t>
  </si>
  <si>
    <t>Tyva</t>
  </si>
  <si>
    <t>Khakasia</t>
  </si>
  <si>
    <t>Amurskaya</t>
  </si>
  <si>
    <t>CVT Name</t>
  </si>
  <si>
    <t>ROM Name</t>
  </si>
  <si>
    <t>RM Name</t>
  </si>
  <si>
    <t>Employee Name</t>
  </si>
  <si>
    <t>FTE: Employee</t>
  </si>
  <si>
    <t>FTE: ThA</t>
  </si>
  <si>
    <t>FTE: Allocation</t>
  </si>
  <si>
    <t>ФИО врача</t>
  </si>
  <si>
    <t>Частота визитов</t>
  </si>
  <si>
    <t>TC 'Not evaluated'</t>
  </si>
  <si>
    <t>Employee Position</t>
  </si>
  <si>
    <t>Daily Call Target</t>
  </si>
  <si>
    <t xml:space="preserve">&lt;--указывается набор ThA (каждая Tha  в отдельной ячейке). Таргет может отличаться от набора. </t>
  </si>
  <si>
    <t>Например, если только MS, то 9, если комбинация HIV и MS, то 6</t>
  </si>
  <si>
    <t>MS +</t>
  </si>
  <si>
    <t>Рейтинг TC</t>
  </si>
  <si>
    <t xml:space="preserve">TC </t>
  </si>
  <si>
    <t>HIV +</t>
  </si>
  <si>
    <t>% визитов, факт/план</t>
  </si>
  <si>
    <t xml:space="preserve">MS </t>
  </si>
  <si>
    <t>Max</t>
  </si>
  <si>
    <t xml:space="preserve">HIV </t>
  </si>
  <si>
    <t>Sum</t>
  </si>
  <si>
    <t>Таргетное кол-во визитов Fix</t>
  </si>
  <si>
    <t>Таргетное кол-во визитов Current Q</t>
  </si>
  <si>
    <t>Далее, когда нужно посчитать кол-во визитов (если метод MAX), то частота визитов берется от того препарата, который был выбран на предыдущем шаге, то есть 6 визитов от препарата Plegrigy</t>
  </si>
  <si>
    <t>Позиция</t>
  </si>
  <si>
    <t>% полевого времени таргет</t>
  </si>
  <si>
    <t>Other</t>
  </si>
  <si>
    <t>Calculation</t>
  </si>
  <si>
    <t>Product Selectable Janssen</t>
  </si>
  <si>
    <t>CRM: Account Name</t>
  </si>
  <si>
    <t>CRM: Account Name Count</t>
  </si>
  <si>
    <t>Specification</t>
  </si>
  <si>
    <t>Formula</t>
  </si>
  <si>
    <t>CRM: Target Class/ Specification</t>
  </si>
  <si>
    <t>CRM: MCPAO Calls count</t>
  </si>
  <si>
    <t xml:space="preserve">у одного врача в рамках одной ThA может быть несоколько TC (Target Class), потому что TC атрибут препарата. Одна Tha может объединять несколько препаратов. В этом поле небоходимо выбрать  TC с большим рейтингом. Рейтинг TC на странице HCP_targets_Matrix. </t>
  </si>
  <si>
    <t xml:space="preserve">Количество уникальных account name, закрепленных за данным сотрудников в отчетном месяце. </t>
  </si>
  <si>
    <t xml:space="preserve">Каждому врачу необходимо посчитать кол-во визитов через справочники HCP_targets_Matrix (ориентируясь на поля Brand (ThA) и TC) и HCP_Targets_Calculation method. </t>
  </si>
  <si>
    <t>Если метод расчета SUM и в ThA у врача несколько препаратов, то кол-во визитов суммируется по всем таргетированным препаратам.</t>
  </si>
  <si>
    <t>Если метод расчета MAX и в ThA у врача несколько препаратов, то выбирается кол-во визитов от того препарата (Brand), который был выбран на предыдущем шаге в поле "TC".</t>
  </si>
  <si>
    <t>Формула =  (Количество рабочих (будних) дней в текущем квартале - Нерабочие дни, отмеченные сотрудником в CRM системе) * Field time target * DCT. Сначала Таргетное кол-во визитов считается на сотрудника, а потом делиться на ThA по % ThA allocation</t>
  </si>
  <si>
    <t>Формула =  60 * Field time target * DCT. Сначала Таргетное кол-во визитов считается на сотрудника, а потом делиться на ThA по % ThA allocation</t>
  </si>
  <si>
    <t>Нозология</t>
  </si>
  <si>
    <t>Внешний ID в CODS</t>
  </si>
  <si>
    <t>Индивидуальный тип</t>
  </si>
  <si>
    <t>Специальность 2</t>
  </si>
  <si>
    <t>Регион</t>
  </si>
  <si>
    <t xml:space="preserve">Non Prescribing HCP </t>
  </si>
  <si>
    <t>Статус</t>
  </si>
  <si>
    <t>Специальность 3</t>
  </si>
  <si>
    <t>Город</t>
  </si>
  <si>
    <t>Отдел</t>
  </si>
  <si>
    <t>Адрес Учреждения</t>
  </si>
  <si>
    <t>Город Учреждения</t>
  </si>
  <si>
    <t>Имя территории</t>
  </si>
  <si>
    <t>Клиент: Эл. почта</t>
  </si>
  <si>
    <t>SYSTEM - Email Opt-in</t>
  </si>
  <si>
    <t>Email Bounced</t>
  </si>
  <si>
    <t>Дата истечения согласия</t>
  </si>
  <si>
    <t>Линейный менеджер</t>
  </si>
  <si>
    <t>WWID сотрудника</t>
  </si>
  <si>
    <t>HIV/MS</t>
  </si>
  <si>
    <t>Неврология</t>
  </si>
  <si>
    <t/>
  </si>
  <si>
    <t>Омская область</t>
  </si>
  <si>
    <t>Активен</t>
  </si>
  <si>
    <t>Омск г</t>
  </si>
  <si>
    <t>Неврологическое 2-е</t>
  </si>
  <si>
    <t>Березовая ул., 3</t>
  </si>
  <si>
    <t>согласие получено</t>
  </si>
  <si>
    <t>80004997</t>
  </si>
  <si>
    <t>PRU132257</t>
  </si>
  <si>
    <t>Не выписывающий специалист А</t>
  </si>
  <si>
    <t>PRU102289</t>
  </si>
  <si>
    <t>Кемеровская область</t>
  </si>
  <si>
    <t>Кемерово г</t>
  </si>
  <si>
    <t>Неврологическое</t>
  </si>
  <si>
    <t>Октябрьский пр-кт, 22</t>
  </si>
  <si>
    <t>PRU101377</t>
  </si>
  <si>
    <t>&lt;-- панель фильтров</t>
  </si>
  <si>
    <t>ФИО 1</t>
  </si>
  <si>
    <t>ФИО 2</t>
  </si>
  <si>
    <t>ФИО 3</t>
  </si>
  <si>
    <t xml:space="preserve">указывается номер WWID - если персональный таргет для сотрудника;
Для всех остальных сотрудников таргет из поля "Other"
</t>
  </si>
  <si>
    <t>База врачей по месяцам</t>
  </si>
  <si>
    <t>CRM: Interactions_Calls count</t>
  </si>
  <si>
    <t xml:space="preserve">CRM: MCPAO_Account name with Calls &gt;0 </t>
  </si>
  <si>
    <t>&lt;- по одному сотруднику должно быть в сумме 100%</t>
  </si>
  <si>
    <t>Имя врача</t>
  </si>
  <si>
    <t>Также необходима возможность поставить поле ThA перед полем Сотрудник и чтобы все Total расчитывались под ThA.</t>
  </si>
  <si>
    <t>По умолчанию актуальный на данный момент месяц</t>
  </si>
  <si>
    <t>Условное форматирование</t>
  </si>
  <si>
    <t>Если % визитов, вкюченных в ЦП меньше 100%, то заливка ячейки серая, если равно 100%, то зеленая</t>
  </si>
  <si>
    <t>Если % врачей, вкюченных в ЦП меньше 100%, то заливка ячейки серая, если равно 100%, то зеленая</t>
  </si>
  <si>
    <t>Если % визитов, факт/план меньше 100%, то заливка ячейки серая, если равно 100%, то зеленая</t>
  </si>
  <si>
    <r>
      <t xml:space="preserve">Если % укомлектованности меньше 100%, то заливка </t>
    </r>
    <r>
      <rPr>
        <sz val="11"/>
        <color rgb="FFFF0000"/>
        <rFont val="Calibri"/>
        <family val="2"/>
        <charset val="204"/>
        <scheme val="minor"/>
      </rPr>
      <t>бледно-красная</t>
    </r>
    <r>
      <rPr>
        <sz val="11"/>
        <color theme="1"/>
        <rFont val="Calibri"/>
        <family val="2"/>
        <charset val="204"/>
        <scheme val="minor"/>
      </rPr>
      <t xml:space="preserve">, если равно или больше 100%, то </t>
    </r>
    <r>
      <rPr>
        <sz val="11"/>
        <color rgb="FF92D050"/>
        <rFont val="Calibri"/>
        <family val="2"/>
        <charset val="204"/>
        <scheme val="minor"/>
      </rPr>
      <t>зеленая</t>
    </r>
  </si>
  <si>
    <t>Current date</t>
  </si>
  <si>
    <t>Current date - указывается текущая дата</t>
  </si>
  <si>
    <t>Кол-во визитов по матрице q1 2022</t>
  </si>
  <si>
    <t>Кол-во визитов по матрице - берется матрица следующего квартала</t>
  </si>
  <si>
    <t>Пример: У одного врача в рамках 1 ThA  2 препарата. Выбирается TC, большее по рейтингу.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</si>
</sst>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rgb="FF363636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color indexed="63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11"/>
      <color rgb="FF0070C0"/>
      <name val="Calibri"/>
      <family val="2"/>
      <charset val="204"/>
      <scheme val="minor"/>
    </font>
    <font>
      <sz val="9"/>
      <color theme="4"/>
      <name val="Calibri"/>
      <family val="2"/>
      <charset val="204"/>
      <scheme val="minor"/>
    </font>
    <font>
      <sz val="11"/>
      <color theme="4"/>
      <name val="Calibri"/>
      <family val="2"/>
      <charset val="204"/>
      <scheme val="minor"/>
    </font>
    <font>
      <u/>
      <sz val="11"/>
      <color theme="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92D05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2"/>
      </left>
      <right style="thin">
        <color indexed="42"/>
      </right>
      <top style="medium">
        <color indexed="42"/>
      </top>
      <bottom style="thin">
        <color indexed="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8" fillId="0" borderId="0"/>
  </cellStyleXfs>
  <cellXfs count="75">
    <xf numFmtId="0" fontId="0" fillId="0" borderId="0" xfId="0"/>
    <xf numFmtId="0" fontId="0" fillId="0" borderId="1" xfId="0" applyBorder="1"/>
    <xf numFmtId="0" fontId="0" fillId="0" borderId="0" xfId="0" applyBorder="1"/>
    <xf numFmtId="49" fontId="9" fillId="3" borderId="4" xfId="4" applyNumberFormat="1" applyFont="1" applyFill="1" applyBorder="1"/>
    <xf numFmtId="0" fontId="0" fillId="0" borderId="0" xfId="0"/>
    <xf numFmtId="0" fontId="0" fillId="0" borderId="5" xfId="0" applyBorder="1"/>
    <xf numFmtId="0" fontId="0" fillId="0" borderId="7" xfId="0" applyBorder="1"/>
    <xf numFmtId="0" fontId="6" fillId="0" borderId="8" xfId="0" applyFont="1" applyBorder="1"/>
    <xf numFmtId="0" fontId="0" fillId="0" borderId="8" xfId="0" applyBorder="1"/>
    <xf numFmtId="0" fontId="0" fillId="0" borderId="6" xfId="0" applyBorder="1"/>
    <xf numFmtId="0" fontId="10" fillId="0" borderId="8" xfId="0" applyFont="1" applyBorder="1"/>
    <xf numFmtId="0" fontId="4" fillId="5" borderId="6" xfId="3" applyFont="1" applyFill="1" applyBorder="1" applyAlignment="1">
      <alignment horizontal="left" vertical="center" wrapText="1"/>
    </xf>
    <xf numFmtId="0" fontId="0" fillId="6" borderId="6" xfId="0" applyFill="1" applyBorder="1"/>
    <xf numFmtId="9" fontId="0" fillId="6" borderId="6" xfId="1" applyFont="1" applyFill="1" applyBorder="1"/>
    <xf numFmtId="9" fontId="0" fillId="0" borderId="6" xfId="1" applyFont="1" applyBorder="1"/>
    <xf numFmtId="9" fontId="0" fillId="0" borderId="0" xfId="0" applyNumberFormat="1" applyBorder="1"/>
    <xf numFmtId="0" fontId="12" fillId="0" borderId="7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5" fillId="4" borderId="1" xfId="0" applyFont="1" applyFill="1" applyBorder="1" applyAlignment="1">
      <alignment horizontal="center" vertical="top" wrapText="1"/>
    </xf>
    <xf numFmtId="0" fontId="13" fillId="0" borderId="0" xfId="0" applyFont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9" fontId="0" fillId="0" borderId="15" xfId="0" applyNumberFormat="1" applyBorder="1"/>
    <xf numFmtId="0" fontId="0" fillId="0" borderId="16" xfId="0" applyBorder="1"/>
    <xf numFmtId="0" fontId="14" fillId="0" borderId="8" xfId="0" applyFont="1" applyBorder="1"/>
    <xf numFmtId="0" fontId="0" fillId="0" borderId="11" xfId="0" applyBorder="1"/>
    <xf numFmtId="0" fontId="0" fillId="0" borderId="9" xfId="0" applyBorder="1"/>
    <xf numFmtId="0" fontId="5" fillId="4" borderId="11" xfId="0" applyFont="1" applyFill="1" applyBorder="1"/>
    <xf numFmtId="0" fontId="5" fillId="4" borderId="12" xfId="0" applyFont="1" applyFill="1" applyBorder="1"/>
    <xf numFmtId="0" fontId="5" fillId="4" borderId="12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0" fillId="8" borderId="10" xfId="0" applyFill="1" applyBorder="1"/>
    <xf numFmtId="0" fontId="0" fillId="8" borderId="0" xfId="0" applyFill="1" applyBorder="1"/>
    <xf numFmtId="0" fontId="0" fillId="8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4" borderId="0" xfId="0" applyFont="1" applyFill="1" applyAlignment="1">
      <alignment horizontal="center" vertical="top" wrapText="1"/>
    </xf>
    <xf numFmtId="0" fontId="11" fillId="4" borderId="0" xfId="0" applyFont="1" applyFill="1" applyAlignment="1">
      <alignment horizontal="left" vertical="top" wrapText="1"/>
    </xf>
    <xf numFmtId="49" fontId="15" fillId="0" borderId="0" xfId="0" applyNumberFormat="1" applyFont="1"/>
    <xf numFmtId="9" fontId="15" fillId="0" borderId="0" xfId="1" applyFont="1"/>
    <xf numFmtId="0" fontId="10" fillId="0" borderId="0" xfId="0" applyFont="1"/>
    <xf numFmtId="9" fontId="10" fillId="0" borderId="0" xfId="1" applyFont="1"/>
    <xf numFmtId="0" fontId="12" fillId="0" borderId="0" xfId="0" applyFont="1" applyBorder="1" applyAlignment="1">
      <alignment horizontal="center" vertical="center" wrapText="1"/>
    </xf>
    <xf numFmtId="0" fontId="5" fillId="11" borderId="1" xfId="0" applyFont="1" applyFill="1" applyBorder="1"/>
    <xf numFmtId="14" fontId="0" fillId="0" borderId="1" xfId="0" applyNumberFormat="1" applyBorder="1"/>
    <xf numFmtId="0" fontId="5" fillId="7" borderId="1" xfId="0" applyFont="1" applyFill="1" applyBorder="1"/>
    <xf numFmtId="0" fontId="13" fillId="0" borderId="3" xfId="0" applyFont="1" applyFill="1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5" xfId="0" applyFont="1" applyBorder="1"/>
    <xf numFmtId="0" fontId="2" fillId="0" borderId="20" xfId="2" applyBorder="1"/>
    <xf numFmtId="0" fontId="0" fillId="0" borderId="20" xfId="0" applyBorder="1"/>
    <xf numFmtId="0" fontId="10" fillId="0" borderId="5" xfId="0" applyFont="1" applyBorder="1"/>
    <xf numFmtId="0" fontId="13" fillId="0" borderId="13" xfId="0" applyFont="1" applyFill="1" applyBorder="1"/>
    <xf numFmtId="0" fontId="6" fillId="0" borderId="20" xfId="0" applyFont="1" applyBorder="1"/>
    <xf numFmtId="0" fontId="5" fillId="7" borderId="6" xfId="0" applyFont="1" applyFill="1" applyBorder="1"/>
    <xf numFmtId="0" fontId="12" fillId="0" borderId="8" xfId="0" applyFont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4" fillId="8" borderId="6" xfId="3" applyFont="1" applyFill="1" applyBorder="1" applyAlignment="1">
      <alignment horizontal="left" vertical="center" wrapText="1"/>
    </xf>
    <xf numFmtId="0" fontId="0" fillId="0" borderId="8" xfId="0" applyFill="1" applyBorder="1"/>
    <xf numFmtId="0" fontId="4" fillId="9" borderId="6" xfId="3" applyFont="1" applyFill="1" applyBorder="1" applyAlignment="1">
      <alignment vertical="center" wrapText="1"/>
    </xf>
    <xf numFmtId="0" fontId="4" fillId="9" borderId="17" xfId="3" applyFont="1" applyFill="1" applyBorder="1" applyAlignment="1">
      <alignment vertical="center" wrapText="1"/>
    </xf>
    <xf numFmtId="0" fontId="4" fillId="9" borderId="18" xfId="3" applyFont="1" applyFill="1" applyBorder="1" applyAlignment="1">
      <alignment vertical="center" wrapText="1"/>
    </xf>
    <xf numFmtId="0" fontId="4" fillId="2" borderId="6" xfId="3" applyFont="1" applyFill="1" applyBorder="1" applyAlignment="1">
      <alignment horizontal="left" vertical="center" wrapText="1"/>
    </xf>
    <xf numFmtId="0" fontId="4" fillId="2" borderId="6" xfId="3" applyFont="1" applyFill="1" applyBorder="1" applyAlignment="1">
      <alignment horizontal="left" vertical="center"/>
    </xf>
    <xf numFmtId="0" fontId="4" fillId="9" borderId="19" xfId="3" applyFont="1" applyFill="1" applyBorder="1" applyAlignment="1">
      <alignment vertical="center"/>
    </xf>
    <xf numFmtId="0" fontId="4" fillId="9" borderId="3" xfId="3" applyFont="1" applyFill="1" applyBorder="1" applyAlignment="1">
      <alignment vertical="center"/>
    </xf>
    <xf numFmtId="0" fontId="4" fillId="9" borderId="2" xfId="3" applyFont="1" applyFill="1" applyBorder="1" applyAlignment="1">
      <alignment vertical="center"/>
    </xf>
    <xf numFmtId="0" fontId="5" fillId="9" borderId="11" xfId="0" applyFont="1" applyFill="1" applyBorder="1" applyAlignment="1">
      <alignment horizontal="center" vertical="top" wrapText="1"/>
    </xf>
    <xf numFmtId="0" fontId="5" fillId="9" borderId="12" xfId="0" applyFont="1" applyFill="1" applyBorder="1" applyAlignment="1">
      <alignment horizontal="center" vertical="top" wrapText="1"/>
    </xf>
    <xf numFmtId="0" fontId="5" fillId="9" borderId="9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</cellXfs>
  <cellStyles count="5">
    <cellStyle name="Normal 2" xfId="3"/>
    <cellStyle name="Гиперссылка" xfId="2" builtinId="8"/>
    <cellStyle name="Обычный" xfId="0" builtinId="0"/>
    <cellStyle name="Обычный 2" xfId="4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2"/>
  <sheetViews>
    <sheetView workbookViewId="0">
      <selection activeCell="L10" sqref="L10"/>
    </sheetView>
  </sheetViews>
  <sheetFormatPr defaultRowHeight="15"/>
  <sheetData>
    <row r="2" spans="1:9">
      <c r="A2" s="67" t="s">
        <v>220</v>
      </c>
    </row>
    <row r="3" spans="1:9" ht="56.25">
      <c r="A3" s="11" t="s">
        <v>3</v>
      </c>
      <c r="B3" s="11" t="s">
        <v>2</v>
      </c>
      <c r="C3" s="11" t="s">
        <v>9</v>
      </c>
      <c r="D3" s="11" t="s">
        <v>6</v>
      </c>
      <c r="E3" s="11" t="s">
        <v>128</v>
      </c>
      <c r="F3" s="11" t="s">
        <v>7</v>
      </c>
      <c r="G3" s="66" t="s">
        <v>221</v>
      </c>
      <c r="H3" s="66" t="s">
        <v>144</v>
      </c>
      <c r="I3" s="11" t="s">
        <v>10</v>
      </c>
    </row>
    <row r="4" spans="1:9">
      <c r="A4" s="12" t="s">
        <v>93</v>
      </c>
      <c r="B4" s="12"/>
      <c r="C4" s="13"/>
      <c r="D4" s="12"/>
      <c r="E4" s="12"/>
      <c r="F4" s="12">
        <f>F5+F8</f>
        <v>47</v>
      </c>
      <c r="G4" s="12">
        <f t="shared" ref="G4" si="0">G5+G8</f>
        <v>282</v>
      </c>
      <c r="H4" s="12">
        <f>60*90%*6</f>
        <v>324</v>
      </c>
      <c r="I4" s="13">
        <f>G4/H4</f>
        <v>0.87037037037037035</v>
      </c>
    </row>
    <row r="5" spans="1:9">
      <c r="A5" s="9"/>
      <c r="B5" s="12" t="s">
        <v>135</v>
      </c>
      <c r="C5" s="13">
        <v>0.5</v>
      </c>
      <c r="D5" s="12"/>
      <c r="E5" s="12"/>
      <c r="F5" s="12">
        <f>SUM(F6:F7)</f>
        <v>24</v>
      </c>
      <c r="G5" s="12">
        <f>SUM(G6:G7)</f>
        <v>144</v>
      </c>
      <c r="H5" s="12">
        <f>H4*C5</f>
        <v>162</v>
      </c>
      <c r="I5" s="13">
        <f>G5/H5</f>
        <v>0.88888888888888884</v>
      </c>
    </row>
    <row r="6" spans="1:9">
      <c r="A6" s="9"/>
      <c r="B6" s="9"/>
      <c r="C6" s="14"/>
      <c r="D6" s="9" t="s">
        <v>97</v>
      </c>
      <c r="E6" s="9"/>
      <c r="F6" s="9">
        <v>11</v>
      </c>
      <c r="G6" s="9">
        <v>66</v>
      </c>
      <c r="H6" s="9"/>
      <c r="I6" s="9"/>
    </row>
    <row r="7" spans="1:9">
      <c r="A7" s="9"/>
      <c r="B7" s="9"/>
      <c r="C7" s="14"/>
      <c r="D7" s="9" t="s">
        <v>98</v>
      </c>
      <c r="E7" s="9"/>
      <c r="F7" s="9">
        <v>13</v>
      </c>
      <c r="G7" s="9">
        <v>78</v>
      </c>
      <c r="H7" s="9"/>
      <c r="I7" s="9"/>
    </row>
    <row r="8" spans="1:9">
      <c r="A8" s="9"/>
      <c r="B8" s="12" t="s">
        <v>138</v>
      </c>
      <c r="C8" s="13">
        <v>0.5</v>
      </c>
      <c r="D8" s="12"/>
      <c r="E8" s="12"/>
      <c r="F8" s="12">
        <f>SUM(F9:F10)</f>
        <v>23</v>
      </c>
      <c r="G8" s="12">
        <f>SUM(G9:G10)</f>
        <v>138</v>
      </c>
      <c r="H8" s="12">
        <f>H4*C8</f>
        <v>162</v>
      </c>
      <c r="I8" s="13">
        <f>G8/H8</f>
        <v>0.85185185185185186</v>
      </c>
    </row>
    <row r="9" spans="1:9">
      <c r="A9" s="9"/>
      <c r="B9" s="9"/>
      <c r="C9" s="14"/>
      <c r="D9" s="9" t="s">
        <v>97</v>
      </c>
      <c r="E9" s="9"/>
      <c r="F9" s="9">
        <v>3</v>
      </c>
      <c r="G9" s="9">
        <v>18</v>
      </c>
      <c r="H9" s="9"/>
      <c r="I9" s="9"/>
    </row>
    <row r="10" spans="1:9">
      <c r="A10" s="9"/>
      <c r="B10" s="9"/>
      <c r="C10" s="14"/>
      <c r="D10" s="9" t="s">
        <v>99</v>
      </c>
      <c r="E10" s="9"/>
      <c r="F10" s="9">
        <v>20</v>
      </c>
      <c r="G10" s="9">
        <v>120</v>
      </c>
      <c r="H10" s="9"/>
      <c r="I10" s="9"/>
    </row>
    <row r="12" spans="1:9">
      <c r="A12" t="s">
        <v>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topLeftCell="A16" zoomScale="90" zoomScaleNormal="90" workbookViewId="0">
      <selection activeCell="E17" sqref="E17"/>
    </sheetView>
  </sheetViews>
  <sheetFormatPr defaultColWidth="8.85546875" defaultRowHeight="15"/>
  <cols>
    <col min="1" max="1" width="25.7109375" style="5" customWidth="1"/>
    <col min="2" max="2" width="12.7109375" style="5" customWidth="1"/>
    <col min="3" max="3" width="10.140625" style="5" customWidth="1"/>
    <col min="4" max="17" width="8.28515625" style="5" customWidth="1"/>
    <col min="18" max="16384" width="8.85546875" style="5"/>
  </cols>
  <sheetData>
    <row r="1" spans="1:18" ht="21">
      <c r="A1" s="7" t="s">
        <v>33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10"/>
      <c r="P1" s="8"/>
      <c r="Q1" s="8"/>
    </row>
    <row r="2" spans="1:18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>
      <c r="A3" s="57" t="s">
        <v>90</v>
      </c>
      <c r="B3" s="57" t="s">
        <v>3</v>
      </c>
      <c r="C3" s="57" t="s">
        <v>2</v>
      </c>
      <c r="D3" s="55" t="s">
        <v>202</v>
      </c>
      <c r="E3" s="2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21">
      <c r="A4" s="56"/>
      <c r="B4" s="53"/>
      <c r="C4" s="53"/>
      <c r="O4" s="54"/>
      <c r="R4" s="6"/>
    </row>
    <row r="5" spans="1:18" s="17" customFormat="1" ht="48" customHeight="1">
      <c r="A5" s="58" t="s">
        <v>213</v>
      </c>
      <c r="B5" s="58" t="s">
        <v>125</v>
      </c>
      <c r="C5" s="58" t="s">
        <v>126</v>
      </c>
      <c r="D5" s="58" t="s">
        <v>127</v>
      </c>
      <c r="E5" s="59" t="s">
        <v>156</v>
      </c>
      <c r="F5" s="58" t="s">
        <v>152</v>
      </c>
      <c r="G5" s="58" t="s">
        <v>153</v>
      </c>
      <c r="H5" s="59" t="s">
        <v>154</v>
      </c>
      <c r="I5" s="59" t="s">
        <v>154</v>
      </c>
      <c r="J5" s="60" t="s">
        <v>155</v>
      </c>
      <c r="K5" s="59" t="s">
        <v>154</v>
      </c>
      <c r="L5" s="58" t="s">
        <v>157</v>
      </c>
      <c r="M5" s="60" t="s">
        <v>155</v>
      </c>
      <c r="N5" s="58" t="s">
        <v>208</v>
      </c>
      <c r="O5" s="60" t="s">
        <v>155</v>
      </c>
      <c r="P5" s="58" t="s">
        <v>209</v>
      </c>
      <c r="Q5" s="60" t="s">
        <v>155</v>
      </c>
      <c r="R5" s="16"/>
    </row>
    <row r="6" spans="1:18" ht="56.25">
      <c r="A6" s="66" t="s">
        <v>219</v>
      </c>
      <c r="B6" s="11" t="s">
        <v>3</v>
      </c>
      <c r="C6" s="11" t="s">
        <v>2</v>
      </c>
      <c r="D6" s="11" t="s">
        <v>9</v>
      </c>
      <c r="E6" s="11" t="s">
        <v>6</v>
      </c>
      <c r="F6" s="11" t="s">
        <v>128</v>
      </c>
      <c r="G6" s="11" t="s">
        <v>7</v>
      </c>
      <c r="H6" s="66" t="s">
        <v>8</v>
      </c>
      <c r="I6" s="66" t="s">
        <v>144</v>
      </c>
      <c r="J6" s="11" t="s">
        <v>10</v>
      </c>
      <c r="K6" s="66" t="s">
        <v>145</v>
      </c>
      <c r="L6" s="66" t="s">
        <v>94</v>
      </c>
      <c r="M6" s="11" t="s">
        <v>95</v>
      </c>
      <c r="N6" s="66" t="s">
        <v>11</v>
      </c>
      <c r="O6" s="11" t="s">
        <v>139</v>
      </c>
      <c r="P6" s="66" t="s">
        <v>100</v>
      </c>
      <c r="Q6" s="11" t="s">
        <v>101</v>
      </c>
      <c r="R6" s="6"/>
    </row>
    <row r="7" spans="1:18">
      <c r="A7" s="12" t="s">
        <v>91</v>
      </c>
      <c r="B7" s="12" t="s">
        <v>93</v>
      </c>
      <c r="C7" s="12"/>
      <c r="D7" s="13"/>
      <c r="E7" s="12"/>
      <c r="F7" s="12"/>
      <c r="G7" s="12">
        <f>G8+G11</f>
        <v>47</v>
      </c>
      <c r="H7" s="12">
        <f t="shared" ref="H7" si="0">H8+H11</f>
        <v>282</v>
      </c>
      <c r="I7" s="12">
        <f>60*90%*6</f>
        <v>324</v>
      </c>
      <c r="J7" s="13">
        <f>H7/I7</f>
        <v>0.87037037037037035</v>
      </c>
      <c r="K7" s="12">
        <f>50*90%*6</f>
        <v>270</v>
      </c>
      <c r="L7" s="12">
        <f>L8+L11</f>
        <v>225</v>
      </c>
      <c r="M7" s="13">
        <f>L7/K7</f>
        <v>0.83333333333333337</v>
      </c>
      <c r="N7" s="12">
        <v>225</v>
      </c>
      <c r="O7" s="13">
        <f>N7/L7</f>
        <v>1</v>
      </c>
      <c r="P7" s="12">
        <v>47</v>
      </c>
      <c r="Q7" s="13">
        <f>P7/G7</f>
        <v>1</v>
      </c>
      <c r="R7" s="6"/>
    </row>
    <row r="8" spans="1:18">
      <c r="A8" s="9"/>
      <c r="B8" s="9"/>
      <c r="C8" s="12" t="s">
        <v>135</v>
      </c>
      <c r="D8" s="13">
        <v>0.5</v>
      </c>
      <c r="E8" s="12"/>
      <c r="F8" s="12"/>
      <c r="G8" s="12">
        <f>SUM(G9:G10)</f>
        <v>24</v>
      </c>
      <c r="H8" s="12">
        <f>SUM(H9:H10)</f>
        <v>144</v>
      </c>
      <c r="I8" s="12">
        <f>I7*D8</f>
        <v>162</v>
      </c>
      <c r="J8" s="13">
        <f>H8/I8</f>
        <v>0.88888888888888884</v>
      </c>
      <c r="K8" s="12">
        <f>K7*D8</f>
        <v>135</v>
      </c>
      <c r="L8" s="12">
        <f>SUM(L9:L10)</f>
        <v>135</v>
      </c>
      <c r="M8" s="13">
        <f t="shared" ref="M8:M11" si="1">L8/K8</f>
        <v>1</v>
      </c>
      <c r="N8" s="12">
        <v>135</v>
      </c>
      <c r="O8" s="13">
        <f t="shared" ref="O8:O13" si="2">N8/L8</f>
        <v>1</v>
      </c>
      <c r="P8" s="12">
        <v>24</v>
      </c>
      <c r="Q8" s="13">
        <f t="shared" ref="Q8:Q13" si="3">P8/G8</f>
        <v>1</v>
      </c>
      <c r="R8" s="6"/>
    </row>
    <row r="9" spans="1:18">
      <c r="A9" s="9"/>
      <c r="B9" s="9"/>
      <c r="C9" s="9"/>
      <c r="D9" s="14"/>
      <c r="E9" s="9" t="s">
        <v>97</v>
      </c>
      <c r="F9" s="9"/>
      <c r="G9" s="9">
        <v>11</v>
      </c>
      <c r="H9" s="9">
        <v>66</v>
      </c>
      <c r="I9" s="9"/>
      <c r="J9" s="9"/>
      <c r="K9" s="9"/>
      <c r="L9" s="9">
        <v>65</v>
      </c>
      <c r="M9" s="14"/>
      <c r="N9" s="9">
        <v>65</v>
      </c>
      <c r="O9" s="9">
        <f>N9/L9</f>
        <v>1</v>
      </c>
      <c r="P9" s="9">
        <v>11</v>
      </c>
      <c r="Q9" s="14">
        <f t="shared" si="3"/>
        <v>1</v>
      </c>
      <c r="R9" s="6"/>
    </row>
    <row r="10" spans="1:18">
      <c r="A10" s="9"/>
      <c r="B10" s="9"/>
      <c r="C10" s="9"/>
      <c r="D10" s="14"/>
      <c r="E10" s="9" t="s">
        <v>98</v>
      </c>
      <c r="F10" s="9"/>
      <c r="G10" s="9">
        <v>13</v>
      </c>
      <c r="H10" s="9">
        <v>78</v>
      </c>
      <c r="I10" s="9"/>
      <c r="J10" s="9"/>
      <c r="K10" s="9"/>
      <c r="L10" s="9">
        <v>70</v>
      </c>
      <c r="M10" s="14"/>
      <c r="N10" s="9">
        <v>70</v>
      </c>
      <c r="O10" s="9">
        <f t="shared" si="2"/>
        <v>1</v>
      </c>
      <c r="P10" s="9">
        <v>13</v>
      </c>
      <c r="Q10" s="14">
        <f t="shared" si="3"/>
        <v>1</v>
      </c>
      <c r="R10" s="6"/>
    </row>
    <row r="11" spans="1:18">
      <c r="A11" s="9"/>
      <c r="B11" s="9"/>
      <c r="C11" s="12" t="s">
        <v>138</v>
      </c>
      <c r="D11" s="13">
        <v>0.5</v>
      </c>
      <c r="E11" s="12"/>
      <c r="F11" s="12"/>
      <c r="G11" s="12">
        <f>SUM(G12:G13)</f>
        <v>23</v>
      </c>
      <c r="H11" s="12">
        <f>SUM(H12:H13)</f>
        <v>138</v>
      </c>
      <c r="I11" s="12">
        <f>I7*D11</f>
        <v>162</v>
      </c>
      <c r="J11" s="13">
        <f>H11/I11</f>
        <v>0.85185185185185186</v>
      </c>
      <c r="K11" s="12">
        <f>K7*D11</f>
        <v>135</v>
      </c>
      <c r="L11" s="12">
        <f>SUM(L12:L13)</f>
        <v>90</v>
      </c>
      <c r="M11" s="13">
        <f t="shared" si="1"/>
        <v>0.66666666666666663</v>
      </c>
      <c r="N11" s="12">
        <v>90</v>
      </c>
      <c r="O11" s="13">
        <f t="shared" si="2"/>
        <v>1</v>
      </c>
      <c r="P11" s="12">
        <v>23</v>
      </c>
      <c r="Q11" s="13">
        <f t="shared" si="3"/>
        <v>1</v>
      </c>
      <c r="R11" s="6"/>
    </row>
    <row r="12" spans="1:18">
      <c r="A12" s="9"/>
      <c r="B12" s="9"/>
      <c r="C12" s="9"/>
      <c r="D12" s="14"/>
      <c r="E12" s="9" t="s">
        <v>97</v>
      </c>
      <c r="F12" s="9"/>
      <c r="G12" s="9">
        <v>3</v>
      </c>
      <c r="H12" s="9">
        <v>18</v>
      </c>
      <c r="I12" s="9"/>
      <c r="J12" s="9"/>
      <c r="K12" s="9"/>
      <c r="L12" s="9">
        <v>18</v>
      </c>
      <c r="M12" s="14"/>
      <c r="N12" s="9">
        <v>18</v>
      </c>
      <c r="O12" s="9">
        <f t="shared" si="2"/>
        <v>1</v>
      </c>
      <c r="P12" s="9">
        <v>3</v>
      </c>
      <c r="Q12" s="14">
        <f t="shared" si="3"/>
        <v>1</v>
      </c>
      <c r="R12" s="6"/>
    </row>
    <row r="13" spans="1:18">
      <c r="A13" s="9"/>
      <c r="B13" s="9"/>
      <c r="C13" s="9"/>
      <c r="D13" s="14"/>
      <c r="E13" s="9" t="s">
        <v>99</v>
      </c>
      <c r="F13" s="9"/>
      <c r="G13" s="9">
        <v>20</v>
      </c>
      <c r="H13" s="9">
        <v>120</v>
      </c>
      <c r="I13" s="9"/>
      <c r="J13" s="9"/>
      <c r="K13" s="9"/>
      <c r="L13" s="9">
        <v>72</v>
      </c>
      <c r="M13" s="14"/>
      <c r="N13" s="9">
        <v>72</v>
      </c>
      <c r="O13" s="9">
        <f t="shared" si="2"/>
        <v>1</v>
      </c>
      <c r="P13" s="9">
        <v>20</v>
      </c>
      <c r="Q13" s="14">
        <f t="shared" si="3"/>
        <v>1</v>
      </c>
      <c r="R13" s="6"/>
    </row>
    <row r="14" spans="1:18">
      <c r="A14" s="52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</row>
    <row r="15" spans="1:18">
      <c r="A15" s="26"/>
    </row>
    <row r="16" spans="1:18">
      <c r="A16" s="62" t="s">
        <v>154</v>
      </c>
    </row>
    <row r="17" spans="1:2" ht="20.45" customHeight="1">
      <c r="A17" s="63" t="s">
        <v>137</v>
      </c>
      <c r="B17" s="6" t="s">
        <v>158</v>
      </c>
    </row>
    <row r="18" spans="1:2" ht="20.45" customHeight="1">
      <c r="A18" s="64" t="s">
        <v>7</v>
      </c>
      <c r="B18" s="6" t="s">
        <v>159</v>
      </c>
    </row>
    <row r="19" spans="1:2" ht="20.45" customHeight="1">
      <c r="A19" s="68" t="s">
        <v>8</v>
      </c>
      <c r="B19" s="6" t="s">
        <v>160</v>
      </c>
    </row>
    <row r="20" spans="1:2" ht="20.45" customHeight="1">
      <c r="A20" s="69"/>
      <c r="B20" s="6" t="s">
        <v>162</v>
      </c>
    </row>
    <row r="21" spans="1:2" ht="20.45" customHeight="1">
      <c r="A21" s="70"/>
      <c r="B21" s="6" t="s">
        <v>161</v>
      </c>
    </row>
    <row r="22" spans="1:2" ht="20.45" customHeight="1">
      <c r="A22" s="65" t="s">
        <v>144</v>
      </c>
      <c r="B22" s="5" t="s">
        <v>164</v>
      </c>
    </row>
    <row r="23" spans="1:2" ht="20.45" customHeight="1">
      <c r="A23" s="63" t="s">
        <v>145</v>
      </c>
      <c r="B23" s="5" t="s">
        <v>163</v>
      </c>
    </row>
    <row r="25" spans="1:2">
      <c r="A25" s="51" t="s">
        <v>212</v>
      </c>
    </row>
    <row r="27" spans="1:2">
      <c r="A27" s="62" t="s">
        <v>214</v>
      </c>
    </row>
    <row r="28" spans="1:2">
      <c r="A28" s="61" t="s">
        <v>10</v>
      </c>
      <c r="B28" s="5" t="s">
        <v>218</v>
      </c>
    </row>
    <row r="29" spans="1:2">
      <c r="A29" s="61" t="s">
        <v>101</v>
      </c>
      <c r="B29" s="5" t="s">
        <v>216</v>
      </c>
    </row>
    <row r="30" spans="1:2">
      <c r="A30" s="61" t="s">
        <v>95</v>
      </c>
      <c r="B30" s="5" t="s">
        <v>215</v>
      </c>
    </row>
    <row r="31" spans="1:2">
      <c r="A31" s="61" t="s">
        <v>139</v>
      </c>
      <c r="B31" s="5" t="s">
        <v>217</v>
      </c>
    </row>
  </sheetData>
  <mergeCells count="1">
    <mergeCell ref="A19:A21"/>
  </mergeCells>
  <phoneticPr fontId="7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11"/>
  <sheetViews>
    <sheetView topLeftCell="G1" workbookViewId="0">
      <selection activeCell="V14" sqref="V14"/>
    </sheetView>
  </sheetViews>
  <sheetFormatPr defaultRowHeight="15"/>
  <cols>
    <col min="1" max="1" width="15.28515625" style="4" customWidth="1"/>
    <col min="2" max="2" width="11.28515625" customWidth="1"/>
    <col min="3" max="3" width="11.7109375" customWidth="1"/>
    <col min="4" max="4" width="11.28515625" customWidth="1"/>
    <col min="5" max="5" width="12.7109375" customWidth="1"/>
    <col min="10" max="10" width="5.7109375" customWidth="1"/>
    <col min="12" max="12" width="5.85546875" customWidth="1"/>
    <col min="13" max="13" width="3.7109375" customWidth="1"/>
    <col min="14" max="14" width="4.7109375" customWidth="1"/>
  </cols>
  <sheetData>
    <row r="1" spans="1:28" s="4" customFormat="1" ht="21">
      <c r="A1" s="7" t="s">
        <v>207</v>
      </c>
    </row>
    <row r="2" spans="1:28">
      <c r="A2" s="47" t="s">
        <v>90</v>
      </c>
      <c r="B2" s="47" t="s">
        <v>3</v>
      </c>
      <c r="C2" s="47" t="s">
        <v>182</v>
      </c>
      <c r="D2" s="47" t="s">
        <v>211</v>
      </c>
      <c r="E2" s="47" t="s">
        <v>6</v>
      </c>
      <c r="F2" s="47" t="s">
        <v>36</v>
      </c>
      <c r="G2" s="47" t="s">
        <v>169</v>
      </c>
      <c r="H2" s="48" t="s">
        <v>202</v>
      </c>
    </row>
    <row r="4" spans="1:28" ht="24">
      <c r="A4" s="44" t="s">
        <v>102</v>
      </c>
      <c r="B4" s="44" t="s">
        <v>102</v>
      </c>
      <c r="C4" s="44" t="s">
        <v>14</v>
      </c>
      <c r="D4" s="44" t="s">
        <v>102</v>
      </c>
      <c r="E4" s="44" t="s">
        <v>102</v>
      </c>
      <c r="F4" s="44" t="s">
        <v>102</v>
      </c>
      <c r="G4" s="44" t="s">
        <v>102</v>
      </c>
      <c r="H4" s="44" t="s">
        <v>102</v>
      </c>
      <c r="I4" s="44" t="s">
        <v>102</v>
      </c>
      <c r="J4" s="44" t="s">
        <v>102</v>
      </c>
      <c r="K4" s="44" t="s">
        <v>102</v>
      </c>
      <c r="L4" s="44" t="s">
        <v>102</v>
      </c>
      <c r="M4" s="44" t="s">
        <v>102</v>
      </c>
      <c r="N4" s="44" t="s">
        <v>102</v>
      </c>
      <c r="O4" s="44" t="s">
        <v>102</v>
      </c>
      <c r="P4" s="44" t="s">
        <v>102</v>
      </c>
      <c r="Q4" s="44" t="s">
        <v>102</v>
      </c>
      <c r="R4" s="44" t="s">
        <v>102</v>
      </c>
      <c r="S4" s="44" t="s">
        <v>102</v>
      </c>
      <c r="T4" s="44" t="s">
        <v>102</v>
      </c>
      <c r="U4" s="44" t="s">
        <v>102</v>
      </c>
      <c r="V4" s="44" t="s">
        <v>102</v>
      </c>
      <c r="W4" s="44" t="s">
        <v>102</v>
      </c>
      <c r="X4" s="44" t="s">
        <v>102</v>
      </c>
      <c r="Y4" s="44" t="s">
        <v>102</v>
      </c>
      <c r="Z4" s="44" t="s">
        <v>102</v>
      </c>
      <c r="AA4" s="44" t="s">
        <v>102</v>
      </c>
      <c r="AB4" s="44" t="s">
        <v>102</v>
      </c>
    </row>
    <row r="5" spans="1:28">
      <c r="A5" s="45" t="s">
        <v>90</v>
      </c>
      <c r="B5" s="45" t="s">
        <v>3</v>
      </c>
      <c r="C5" s="45" t="s">
        <v>165</v>
      </c>
      <c r="D5" s="45" t="s">
        <v>166</v>
      </c>
      <c r="E5" s="45" t="s">
        <v>211</v>
      </c>
      <c r="F5" s="45" t="s">
        <v>167</v>
      </c>
      <c r="G5" s="45" t="s">
        <v>27</v>
      </c>
      <c r="H5" s="45" t="s">
        <v>168</v>
      </c>
      <c r="I5" s="45" t="s">
        <v>169</v>
      </c>
      <c r="J5" s="45" t="s">
        <v>26</v>
      </c>
      <c r="K5" s="45" t="s">
        <v>36</v>
      </c>
      <c r="L5" s="45" t="s">
        <v>6</v>
      </c>
      <c r="M5" s="45" t="s">
        <v>28</v>
      </c>
      <c r="N5" s="45" t="s">
        <v>29</v>
      </c>
      <c r="O5" s="45" t="s">
        <v>170</v>
      </c>
      <c r="P5" s="45" t="s">
        <v>171</v>
      </c>
      <c r="Q5" s="45" t="s">
        <v>172</v>
      </c>
      <c r="R5" s="45" t="s">
        <v>173</v>
      </c>
      <c r="S5" s="45" t="s">
        <v>174</v>
      </c>
      <c r="T5" s="45" t="s">
        <v>175</v>
      </c>
      <c r="U5" s="45" t="s">
        <v>176</v>
      </c>
      <c r="V5" s="45" t="s">
        <v>177</v>
      </c>
      <c r="W5" s="45" t="s">
        <v>178</v>
      </c>
      <c r="X5" s="45" t="s">
        <v>179</v>
      </c>
      <c r="Y5" s="45" t="s">
        <v>180</v>
      </c>
      <c r="Z5" s="45" t="s">
        <v>181</v>
      </c>
      <c r="AA5" s="45" t="s">
        <v>182</v>
      </c>
      <c r="AB5" s="45" t="s">
        <v>183</v>
      </c>
    </row>
    <row r="6" spans="1:28">
      <c r="A6" s="1" t="s">
        <v>91</v>
      </c>
      <c r="B6" s="1" t="s">
        <v>92</v>
      </c>
      <c r="C6" s="1" t="s">
        <v>184</v>
      </c>
      <c r="D6" s="1" t="s">
        <v>201</v>
      </c>
      <c r="E6" s="1" t="s">
        <v>203</v>
      </c>
      <c r="F6" s="1" t="s">
        <v>22</v>
      </c>
      <c r="G6" s="1" t="s">
        <v>185</v>
      </c>
      <c r="H6" s="1" t="s">
        <v>186</v>
      </c>
      <c r="I6" s="1" t="s">
        <v>187</v>
      </c>
      <c r="J6" s="1" t="s">
        <v>35</v>
      </c>
      <c r="K6" s="1"/>
      <c r="L6" s="1" t="s">
        <v>34</v>
      </c>
      <c r="M6" s="1"/>
      <c r="N6" s="1"/>
      <c r="O6" s="1" t="s">
        <v>195</v>
      </c>
      <c r="P6" s="1" t="s">
        <v>188</v>
      </c>
      <c r="Q6" s="1"/>
      <c r="R6" s="1" t="s">
        <v>189</v>
      </c>
      <c r="S6" s="1" t="s">
        <v>190</v>
      </c>
      <c r="T6" s="1" t="s">
        <v>191</v>
      </c>
      <c r="U6" s="1" t="s">
        <v>189</v>
      </c>
      <c r="V6" s="1"/>
      <c r="W6" s="1"/>
      <c r="X6" s="1" t="s">
        <v>192</v>
      </c>
      <c r="Y6" s="1"/>
      <c r="Z6" s="46"/>
      <c r="AA6" s="1" t="s">
        <v>92</v>
      </c>
      <c r="AB6" s="1" t="s">
        <v>193</v>
      </c>
    </row>
    <row r="7" spans="1:28">
      <c r="A7" s="1" t="s">
        <v>91</v>
      </c>
      <c r="B7" s="1" t="s">
        <v>92</v>
      </c>
      <c r="C7" s="1" t="s">
        <v>184</v>
      </c>
      <c r="D7" s="1" t="s">
        <v>201</v>
      </c>
      <c r="E7" s="1" t="s">
        <v>203</v>
      </c>
      <c r="F7" s="1" t="s">
        <v>22</v>
      </c>
      <c r="G7" s="1" t="s">
        <v>185</v>
      </c>
      <c r="H7" s="1" t="s">
        <v>186</v>
      </c>
      <c r="I7" s="1" t="s">
        <v>187</v>
      </c>
      <c r="J7" s="1" t="s">
        <v>35</v>
      </c>
      <c r="K7" s="1"/>
      <c r="L7" s="1" t="s">
        <v>34</v>
      </c>
      <c r="M7" s="1"/>
      <c r="N7" s="1"/>
      <c r="O7" s="1" t="s">
        <v>195</v>
      </c>
      <c r="P7" s="1" t="s">
        <v>188</v>
      </c>
      <c r="Q7" s="1"/>
      <c r="R7" s="1" t="s">
        <v>189</v>
      </c>
      <c r="S7" s="1" t="s">
        <v>190</v>
      </c>
      <c r="T7" s="1" t="s">
        <v>191</v>
      </c>
      <c r="U7" s="1" t="s">
        <v>189</v>
      </c>
      <c r="V7" s="1"/>
      <c r="W7" s="1"/>
      <c r="X7" s="1" t="s">
        <v>192</v>
      </c>
      <c r="Y7" s="1"/>
      <c r="Z7" s="46"/>
      <c r="AA7" s="1" t="s">
        <v>92</v>
      </c>
      <c r="AB7" s="1" t="s">
        <v>193</v>
      </c>
    </row>
    <row r="8" spans="1:28">
      <c r="A8" s="1" t="s">
        <v>91</v>
      </c>
      <c r="B8" s="1" t="s">
        <v>92</v>
      </c>
      <c r="C8" s="1" t="s">
        <v>184</v>
      </c>
      <c r="D8" s="1" t="s">
        <v>196</v>
      </c>
      <c r="E8" s="1" t="s">
        <v>204</v>
      </c>
      <c r="F8" s="1" t="s">
        <v>22</v>
      </c>
      <c r="G8" s="1" t="s">
        <v>185</v>
      </c>
      <c r="H8" s="1" t="s">
        <v>186</v>
      </c>
      <c r="I8" s="1" t="s">
        <v>197</v>
      </c>
      <c r="J8" s="1" t="s">
        <v>35</v>
      </c>
      <c r="K8" s="1"/>
      <c r="L8" s="1" t="s">
        <v>34</v>
      </c>
      <c r="M8" s="1"/>
      <c r="N8" s="1"/>
      <c r="O8" s="1" t="s">
        <v>195</v>
      </c>
      <c r="P8" s="1" t="s">
        <v>188</v>
      </c>
      <c r="Q8" s="1"/>
      <c r="R8" s="1" t="s">
        <v>198</v>
      </c>
      <c r="S8" s="1" t="s">
        <v>199</v>
      </c>
      <c r="T8" s="1" t="s">
        <v>200</v>
      </c>
      <c r="U8" s="1" t="s">
        <v>198</v>
      </c>
      <c r="V8" s="1"/>
      <c r="W8" s="1"/>
      <c r="X8" s="1" t="s">
        <v>192</v>
      </c>
      <c r="Y8" s="1"/>
      <c r="Z8" s="46"/>
      <c r="AA8" s="1" t="s">
        <v>92</v>
      </c>
      <c r="AB8" s="1" t="s">
        <v>193</v>
      </c>
    </row>
    <row r="9" spans="1:28">
      <c r="A9" s="1" t="s">
        <v>91</v>
      </c>
      <c r="B9" s="1" t="s">
        <v>92</v>
      </c>
      <c r="C9" s="1" t="s">
        <v>184</v>
      </c>
      <c r="D9" s="1" t="s">
        <v>196</v>
      </c>
      <c r="E9" s="1" t="s">
        <v>204</v>
      </c>
      <c r="F9" s="1" t="s">
        <v>22</v>
      </c>
      <c r="G9" s="1" t="s">
        <v>185</v>
      </c>
      <c r="H9" s="1" t="s">
        <v>186</v>
      </c>
      <c r="I9" s="1" t="s">
        <v>197</v>
      </c>
      <c r="J9" s="1" t="s">
        <v>35</v>
      </c>
      <c r="K9" s="1"/>
      <c r="L9" s="1" t="s">
        <v>34</v>
      </c>
      <c r="M9" s="1"/>
      <c r="N9" s="1"/>
      <c r="O9" s="1" t="s">
        <v>195</v>
      </c>
      <c r="P9" s="1" t="s">
        <v>188</v>
      </c>
      <c r="Q9" s="1"/>
      <c r="R9" s="1" t="s">
        <v>198</v>
      </c>
      <c r="S9" s="1" t="s">
        <v>199</v>
      </c>
      <c r="T9" s="1" t="s">
        <v>200</v>
      </c>
      <c r="U9" s="1" t="s">
        <v>198</v>
      </c>
      <c r="V9" s="1"/>
      <c r="W9" s="1"/>
      <c r="X9" s="1" t="s">
        <v>192</v>
      </c>
      <c r="Y9" s="1"/>
      <c r="Z9" s="46"/>
      <c r="AA9" s="1" t="s">
        <v>92</v>
      </c>
      <c r="AB9" s="1" t="s">
        <v>193</v>
      </c>
    </row>
    <row r="10" spans="1:28">
      <c r="A10" s="1" t="s">
        <v>91</v>
      </c>
      <c r="B10" s="1" t="s">
        <v>92</v>
      </c>
      <c r="C10" s="1" t="s">
        <v>184</v>
      </c>
      <c r="D10" s="1" t="s">
        <v>194</v>
      </c>
      <c r="E10" s="1" t="s">
        <v>205</v>
      </c>
      <c r="F10" s="1" t="s">
        <v>22</v>
      </c>
      <c r="G10" s="1" t="s">
        <v>185</v>
      </c>
      <c r="H10" s="1" t="s">
        <v>186</v>
      </c>
      <c r="I10" s="1" t="s">
        <v>187</v>
      </c>
      <c r="J10" s="1" t="s">
        <v>35</v>
      </c>
      <c r="K10" s="1"/>
      <c r="L10" s="1" t="s">
        <v>34</v>
      </c>
      <c r="M10" s="1"/>
      <c r="N10" s="1"/>
      <c r="O10" s="1" t="s">
        <v>195</v>
      </c>
      <c r="P10" s="1" t="s">
        <v>188</v>
      </c>
      <c r="Q10" s="1"/>
      <c r="R10" s="1" t="s">
        <v>189</v>
      </c>
      <c r="S10" s="1" t="s">
        <v>190</v>
      </c>
      <c r="T10" s="1" t="s">
        <v>191</v>
      </c>
      <c r="U10" s="1" t="s">
        <v>189</v>
      </c>
      <c r="V10" s="1"/>
      <c r="W10" s="1"/>
      <c r="X10" s="1" t="s">
        <v>192</v>
      </c>
      <c r="Y10" s="1"/>
      <c r="Z10" s="46"/>
      <c r="AA10" s="1" t="s">
        <v>92</v>
      </c>
      <c r="AB10" s="1" t="s">
        <v>193</v>
      </c>
    </row>
    <row r="11" spans="1:28">
      <c r="A11" s="1" t="s">
        <v>91</v>
      </c>
      <c r="B11" s="1" t="s">
        <v>92</v>
      </c>
      <c r="C11" s="1" t="s">
        <v>184</v>
      </c>
      <c r="D11" s="1" t="s">
        <v>194</v>
      </c>
      <c r="E11" s="1" t="s">
        <v>205</v>
      </c>
      <c r="F11" s="1" t="s">
        <v>22</v>
      </c>
      <c r="G11" s="1" t="s">
        <v>185</v>
      </c>
      <c r="H11" s="1" t="s">
        <v>186</v>
      </c>
      <c r="I11" s="1" t="s">
        <v>187</v>
      </c>
      <c r="J11" s="1" t="s">
        <v>35</v>
      </c>
      <c r="K11" s="1"/>
      <c r="L11" s="1" t="s">
        <v>34</v>
      </c>
      <c r="M11" s="1"/>
      <c r="N11" s="1"/>
      <c r="O11" s="1" t="s">
        <v>195</v>
      </c>
      <c r="P11" s="1" t="s">
        <v>188</v>
      </c>
      <c r="Q11" s="1"/>
      <c r="R11" s="1" t="s">
        <v>189</v>
      </c>
      <c r="S11" s="1" t="s">
        <v>190</v>
      </c>
      <c r="T11" s="1" t="s">
        <v>191</v>
      </c>
      <c r="U11" s="1" t="s">
        <v>189</v>
      </c>
      <c r="V11" s="1"/>
      <c r="W11" s="1"/>
      <c r="X11" s="1" t="s">
        <v>192</v>
      </c>
      <c r="Y11" s="1"/>
      <c r="Z11" s="46"/>
      <c r="AA11" s="1" t="s">
        <v>92</v>
      </c>
      <c r="AB11" s="1" t="s">
        <v>193</v>
      </c>
    </row>
  </sheetData>
  <sortState ref="A6:AB11">
    <sortCondition ref="D6:D11"/>
  </sortState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K18"/>
  <sheetViews>
    <sheetView workbookViewId="0">
      <selection activeCell="F15" sqref="F15"/>
    </sheetView>
  </sheetViews>
  <sheetFormatPr defaultRowHeight="15"/>
  <cols>
    <col min="1" max="1" width="14.28515625" customWidth="1"/>
    <col min="2" max="2" width="20.7109375" customWidth="1"/>
    <col min="3" max="3" width="14.28515625" customWidth="1"/>
    <col min="4" max="4" width="7.28515625" customWidth="1"/>
    <col min="5" max="10" width="14.28515625" customWidth="1"/>
  </cols>
  <sheetData>
    <row r="1" spans="1:11">
      <c r="A1" s="1" t="s">
        <v>0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  <c r="H1" s="1" t="s">
        <v>16</v>
      </c>
      <c r="I1" s="1" t="s">
        <v>2</v>
      </c>
      <c r="J1" s="1" t="s">
        <v>108</v>
      </c>
      <c r="K1" s="48" t="s">
        <v>210</v>
      </c>
    </row>
    <row r="2" spans="1:11">
      <c r="A2" s="1" t="s">
        <v>109</v>
      </c>
      <c r="B2" s="1" t="s">
        <v>124</v>
      </c>
      <c r="C2" s="1">
        <v>80009630</v>
      </c>
      <c r="D2" s="1" t="s">
        <v>4</v>
      </c>
      <c r="E2" s="1" t="s">
        <v>123</v>
      </c>
      <c r="F2" s="1" t="s">
        <v>122</v>
      </c>
      <c r="G2" s="1" t="s">
        <v>96</v>
      </c>
      <c r="H2" s="1" t="s">
        <v>110</v>
      </c>
      <c r="I2" s="1" t="s">
        <v>121</v>
      </c>
      <c r="J2" s="1">
        <v>0.08</v>
      </c>
    </row>
    <row r="3" spans="1:11">
      <c r="A3" s="1" t="s">
        <v>109</v>
      </c>
      <c r="B3" s="1" t="s">
        <v>124</v>
      </c>
      <c r="C3" s="1">
        <v>80009630</v>
      </c>
      <c r="D3" s="1" t="s">
        <v>4</v>
      </c>
      <c r="E3" s="1" t="s">
        <v>123</v>
      </c>
      <c r="F3" s="1" t="s">
        <v>122</v>
      </c>
      <c r="G3" s="1" t="s">
        <v>96</v>
      </c>
      <c r="H3" s="1" t="s">
        <v>111</v>
      </c>
      <c r="I3" s="1" t="s">
        <v>121</v>
      </c>
      <c r="J3" s="1">
        <v>0.06</v>
      </c>
    </row>
    <row r="4" spans="1:11">
      <c r="A4" s="1" t="s">
        <v>109</v>
      </c>
      <c r="B4" s="1" t="s">
        <v>124</v>
      </c>
      <c r="C4" s="1">
        <v>80009630</v>
      </c>
      <c r="D4" s="1" t="s">
        <v>4</v>
      </c>
      <c r="E4" s="1" t="s">
        <v>123</v>
      </c>
      <c r="F4" s="1" t="s">
        <v>122</v>
      </c>
      <c r="G4" s="1" t="s">
        <v>96</v>
      </c>
      <c r="H4" s="1" t="s">
        <v>112</v>
      </c>
      <c r="I4" s="1" t="s">
        <v>121</v>
      </c>
      <c r="J4" s="1">
        <v>7.0000000000000007E-2</v>
      </c>
    </row>
    <row r="5" spans="1:11">
      <c r="A5" s="1" t="s">
        <v>109</v>
      </c>
      <c r="B5" s="1" t="s">
        <v>124</v>
      </c>
      <c r="C5" s="1">
        <v>80009630</v>
      </c>
      <c r="D5" s="1" t="s">
        <v>4</v>
      </c>
      <c r="E5" s="1" t="s">
        <v>123</v>
      </c>
      <c r="F5" s="1" t="s">
        <v>122</v>
      </c>
      <c r="G5" s="1" t="s">
        <v>96</v>
      </c>
      <c r="H5" s="1" t="s">
        <v>47</v>
      </c>
      <c r="I5" s="1" t="s">
        <v>121</v>
      </c>
      <c r="J5" s="1">
        <v>0.27</v>
      </c>
    </row>
    <row r="6" spans="1:11">
      <c r="A6" s="1" t="s">
        <v>109</v>
      </c>
      <c r="B6" s="1" t="s">
        <v>124</v>
      </c>
      <c r="C6" s="1">
        <v>80009630</v>
      </c>
      <c r="D6" s="1" t="s">
        <v>4</v>
      </c>
      <c r="E6" s="1" t="s">
        <v>123</v>
      </c>
      <c r="F6" s="1" t="s">
        <v>122</v>
      </c>
      <c r="G6" s="1" t="s">
        <v>96</v>
      </c>
      <c r="H6" s="1" t="s">
        <v>113</v>
      </c>
      <c r="I6" s="1" t="s">
        <v>121</v>
      </c>
      <c r="J6" s="1">
        <v>0.03</v>
      </c>
    </row>
    <row r="7" spans="1:11">
      <c r="A7" s="1" t="s">
        <v>109</v>
      </c>
      <c r="B7" s="1" t="s">
        <v>124</v>
      </c>
      <c r="C7" s="1">
        <v>80009630</v>
      </c>
      <c r="D7" s="1" t="s">
        <v>4</v>
      </c>
      <c r="E7" s="1" t="s">
        <v>123</v>
      </c>
      <c r="F7" s="1" t="s">
        <v>122</v>
      </c>
      <c r="G7" s="1" t="s">
        <v>96</v>
      </c>
      <c r="H7" s="1" t="s">
        <v>20</v>
      </c>
      <c r="I7" s="1" t="s">
        <v>121</v>
      </c>
      <c r="J7" s="1">
        <v>0.03</v>
      </c>
    </row>
    <row r="8" spans="1:11">
      <c r="A8" s="1" t="s">
        <v>109</v>
      </c>
      <c r="B8" s="1" t="s">
        <v>124</v>
      </c>
      <c r="C8" s="1">
        <v>80009630</v>
      </c>
      <c r="D8" s="1" t="s">
        <v>4</v>
      </c>
      <c r="E8" s="1" t="s">
        <v>123</v>
      </c>
      <c r="F8" s="1" t="s">
        <v>122</v>
      </c>
      <c r="G8" s="1" t="s">
        <v>96</v>
      </c>
      <c r="H8" s="1" t="s">
        <v>114</v>
      </c>
      <c r="I8" s="1" t="s">
        <v>121</v>
      </c>
      <c r="J8" s="1">
        <v>0.04</v>
      </c>
    </row>
    <row r="9" spans="1:11">
      <c r="A9" s="1" t="s">
        <v>109</v>
      </c>
      <c r="B9" s="1" t="s">
        <v>124</v>
      </c>
      <c r="C9" s="1">
        <v>80009630</v>
      </c>
      <c r="D9" s="1" t="s">
        <v>4</v>
      </c>
      <c r="E9" s="1" t="s">
        <v>123</v>
      </c>
      <c r="F9" s="1" t="s">
        <v>122</v>
      </c>
      <c r="G9" s="1" t="s">
        <v>96</v>
      </c>
      <c r="H9" s="1" t="s">
        <v>46</v>
      </c>
      <c r="I9" s="1" t="s">
        <v>121</v>
      </c>
      <c r="J9" s="1">
        <v>0.08</v>
      </c>
    </row>
    <row r="10" spans="1:11">
      <c r="A10" s="1" t="s">
        <v>109</v>
      </c>
      <c r="B10" s="1" t="s">
        <v>124</v>
      </c>
      <c r="C10" s="1">
        <v>80009630</v>
      </c>
      <c r="D10" s="1" t="s">
        <v>4</v>
      </c>
      <c r="E10" s="1" t="s">
        <v>123</v>
      </c>
      <c r="F10" s="1" t="s">
        <v>122</v>
      </c>
      <c r="G10" s="1" t="s">
        <v>96</v>
      </c>
      <c r="H10" s="1" t="s">
        <v>115</v>
      </c>
      <c r="I10" s="1" t="s">
        <v>121</v>
      </c>
      <c r="J10" s="1">
        <v>0.08</v>
      </c>
    </row>
    <row r="11" spans="1:11">
      <c r="A11" s="1" t="s">
        <v>109</v>
      </c>
      <c r="B11" s="1" t="s">
        <v>124</v>
      </c>
      <c r="C11" s="1">
        <v>80009630</v>
      </c>
      <c r="D11" s="1" t="s">
        <v>4</v>
      </c>
      <c r="E11" s="1" t="s">
        <v>123</v>
      </c>
      <c r="F11" s="1" t="s">
        <v>122</v>
      </c>
      <c r="G11" s="1" t="s">
        <v>96</v>
      </c>
      <c r="H11" s="1" t="s">
        <v>116</v>
      </c>
      <c r="I11" s="1" t="s">
        <v>121</v>
      </c>
      <c r="J11" s="1">
        <v>0.06</v>
      </c>
    </row>
    <row r="12" spans="1:11">
      <c r="A12" s="1" t="s">
        <v>109</v>
      </c>
      <c r="B12" s="1" t="s">
        <v>124</v>
      </c>
      <c r="C12" s="1">
        <v>80009630</v>
      </c>
      <c r="D12" s="1" t="s">
        <v>4</v>
      </c>
      <c r="E12" s="1" t="s">
        <v>123</v>
      </c>
      <c r="F12" s="1" t="s">
        <v>122</v>
      </c>
      <c r="G12" s="1" t="s">
        <v>96</v>
      </c>
      <c r="H12" s="1" t="s">
        <v>17</v>
      </c>
      <c r="I12" s="1" t="s">
        <v>121</v>
      </c>
      <c r="J12" s="1">
        <v>0.06</v>
      </c>
    </row>
    <row r="13" spans="1:11">
      <c r="A13" s="1" t="s">
        <v>109</v>
      </c>
      <c r="B13" s="1" t="s">
        <v>124</v>
      </c>
      <c r="C13" s="1">
        <v>80009630</v>
      </c>
      <c r="D13" s="1" t="s">
        <v>4</v>
      </c>
      <c r="E13" s="1" t="s">
        <v>123</v>
      </c>
      <c r="F13" s="1" t="s">
        <v>122</v>
      </c>
      <c r="G13" s="1" t="s">
        <v>96</v>
      </c>
      <c r="H13" s="1" t="s">
        <v>18</v>
      </c>
      <c r="I13" s="1" t="s">
        <v>121</v>
      </c>
      <c r="J13" s="1">
        <v>0.04</v>
      </c>
    </row>
    <row r="14" spans="1:11">
      <c r="A14" s="1" t="s">
        <v>109</v>
      </c>
      <c r="B14" s="1" t="s">
        <v>124</v>
      </c>
      <c r="C14" s="1">
        <v>80009630</v>
      </c>
      <c r="D14" s="1" t="s">
        <v>4</v>
      </c>
      <c r="E14" s="1" t="s">
        <v>123</v>
      </c>
      <c r="F14" s="1" t="s">
        <v>122</v>
      </c>
      <c r="G14" s="1" t="s">
        <v>96</v>
      </c>
      <c r="H14" s="1" t="s">
        <v>19</v>
      </c>
      <c r="I14" s="1" t="s">
        <v>121</v>
      </c>
      <c r="J14" s="1">
        <v>0.06</v>
      </c>
    </row>
    <row r="15" spans="1:11">
      <c r="A15" s="1" t="s">
        <v>109</v>
      </c>
      <c r="B15" s="1" t="s">
        <v>124</v>
      </c>
      <c r="C15" s="1">
        <v>80009630</v>
      </c>
      <c r="D15" s="1" t="s">
        <v>4</v>
      </c>
      <c r="E15" s="1" t="s">
        <v>123</v>
      </c>
      <c r="F15" s="1" t="s">
        <v>122</v>
      </c>
      <c r="G15" s="1" t="s">
        <v>96</v>
      </c>
      <c r="H15" s="1" t="s">
        <v>117</v>
      </c>
      <c r="I15" s="1" t="s">
        <v>121</v>
      </c>
      <c r="J15" s="1">
        <v>0.01</v>
      </c>
    </row>
    <row r="16" spans="1:11">
      <c r="A16" s="1" t="s">
        <v>109</v>
      </c>
      <c r="B16" s="1" t="s">
        <v>124</v>
      </c>
      <c r="C16" s="1">
        <v>80009630</v>
      </c>
      <c r="D16" s="1" t="s">
        <v>4</v>
      </c>
      <c r="E16" s="1" t="s">
        <v>123</v>
      </c>
      <c r="F16" s="1" t="s">
        <v>122</v>
      </c>
      <c r="G16" s="1" t="s">
        <v>96</v>
      </c>
      <c r="H16" s="1" t="s">
        <v>118</v>
      </c>
      <c r="I16" s="1" t="s">
        <v>121</v>
      </c>
      <c r="J16" s="1">
        <v>0.01</v>
      </c>
    </row>
    <row r="17" spans="1:10">
      <c r="A17" s="1" t="s">
        <v>109</v>
      </c>
      <c r="B17" s="1" t="s">
        <v>124</v>
      </c>
      <c r="C17" s="1">
        <v>80009630</v>
      </c>
      <c r="D17" s="1" t="s">
        <v>4</v>
      </c>
      <c r="E17" s="1" t="s">
        <v>123</v>
      </c>
      <c r="F17" s="1" t="s">
        <v>122</v>
      </c>
      <c r="G17" s="1" t="s">
        <v>96</v>
      </c>
      <c r="H17" s="1" t="s">
        <v>119</v>
      </c>
      <c r="I17" s="1" t="s">
        <v>121</v>
      </c>
      <c r="J17" s="1">
        <v>0.01</v>
      </c>
    </row>
    <row r="18" spans="1:10">
      <c r="A18" s="1" t="s">
        <v>109</v>
      </c>
      <c r="B18" s="1" t="s">
        <v>124</v>
      </c>
      <c r="C18" s="1">
        <v>80009630</v>
      </c>
      <c r="D18" s="1" t="s">
        <v>4</v>
      </c>
      <c r="E18" s="1" t="s">
        <v>123</v>
      </c>
      <c r="F18" s="1" t="s">
        <v>122</v>
      </c>
      <c r="G18" s="1" t="s">
        <v>96</v>
      </c>
      <c r="H18" s="1" t="s">
        <v>120</v>
      </c>
      <c r="I18" s="1" t="s">
        <v>121</v>
      </c>
      <c r="J18" s="1">
        <v>0.01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B3"/>
  <sheetViews>
    <sheetView workbookViewId="0">
      <selection activeCell="A3" sqref="A3"/>
    </sheetView>
  </sheetViews>
  <sheetFormatPr defaultRowHeight="15"/>
  <cols>
    <col min="1" max="1" width="23.140625" bestFit="1" customWidth="1"/>
    <col min="2" max="2" width="27.7109375" bestFit="1" customWidth="1"/>
  </cols>
  <sheetData>
    <row r="1" spans="1:2">
      <c r="A1" t="s">
        <v>151</v>
      </c>
      <c r="B1" t="s">
        <v>50</v>
      </c>
    </row>
    <row r="2" spans="1:2">
      <c r="B2" t="s">
        <v>25</v>
      </c>
    </row>
    <row r="3" spans="1:2">
      <c r="B3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I19"/>
  <sheetViews>
    <sheetView topLeftCell="C1" workbookViewId="0">
      <selection activeCell="N9" sqref="N9"/>
    </sheetView>
  </sheetViews>
  <sheetFormatPr defaultRowHeight="15"/>
  <cols>
    <col min="1" max="4" width="19.140625" customWidth="1"/>
    <col min="7" max="7" width="22.85546875" customWidth="1"/>
    <col min="8" max="8" width="10.28515625" bestFit="1" customWidth="1"/>
    <col min="9" max="9" width="16.140625" bestFit="1" customWidth="1"/>
  </cols>
  <sheetData>
    <row r="1" spans="1:9">
      <c r="A1" s="29" t="s">
        <v>89</v>
      </c>
      <c r="B1" s="30" t="s">
        <v>6</v>
      </c>
      <c r="C1" s="31" t="s">
        <v>12</v>
      </c>
      <c r="D1" s="32" t="s">
        <v>129</v>
      </c>
    </row>
    <row r="2" spans="1:9">
      <c r="A2" s="33">
        <v>202107</v>
      </c>
      <c r="B2" s="34" t="s">
        <v>31</v>
      </c>
      <c r="C2" s="34"/>
      <c r="D2" s="35">
        <v>6</v>
      </c>
      <c r="F2" s="19" t="s">
        <v>223</v>
      </c>
    </row>
    <row r="3" spans="1:9">
      <c r="A3" s="20">
        <v>202107</v>
      </c>
      <c r="B3" s="2" t="s">
        <v>39</v>
      </c>
      <c r="C3" s="2" t="s">
        <v>44</v>
      </c>
      <c r="D3" s="36">
        <v>5</v>
      </c>
      <c r="F3" s="19" t="s">
        <v>146</v>
      </c>
    </row>
    <row r="4" spans="1:9">
      <c r="A4" s="20">
        <v>202107</v>
      </c>
      <c r="B4" s="2" t="s">
        <v>40</v>
      </c>
      <c r="C4" s="2" t="s">
        <v>44</v>
      </c>
      <c r="D4" s="36">
        <v>0</v>
      </c>
    </row>
    <row r="5" spans="1:9">
      <c r="A5" s="20">
        <v>202107</v>
      </c>
      <c r="B5" s="2" t="s">
        <v>41</v>
      </c>
      <c r="C5" s="2" t="s">
        <v>44</v>
      </c>
      <c r="D5" s="36">
        <v>5</v>
      </c>
      <c r="H5" s="27" t="s">
        <v>136</v>
      </c>
      <c r="I5" s="28" t="s">
        <v>6</v>
      </c>
    </row>
    <row r="6" spans="1:9">
      <c r="A6" s="20">
        <v>202107</v>
      </c>
      <c r="B6" s="2" t="s">
        <v>32</v>
      </c>
      <c r="C6" s="2" t="s">
        <v>44</v>
      </c>
      <c r="D6" s="36">
        <v>0</v>
      </c>
      <c r="H6" s="49">
        <v>1</v>
      </c>
      <c r="I6" s="21" t="s">
        <v>31</v>
      </c>
    </row>
    <row r="7" spans="1:9">
      <c r="A7" s="20">
        <v>202107</v>
      </c>
      <c r="B7" s="2" t="s">
        <v>130</v>
      </c>
      <c r="C7" s="2" t="s">
        <v>44</v>
      </c>
      <c r="D7" s="36">
        <v>0</v>
      </c>
      <c r="H7" s="49">
        <v>2</v>
      </c>
      <c r="I7" s="21" t="s">
        <v>39</v>
      </c>
    </row>
    <row r="8" spans="1:9">
      <c r="A8" s="20">
        <v>202107</v>
      </c>
      <c r="B8" s="2" t="s">
        <v>34</v>
      </c>
      <c r="C8" s="2" t="s">
        <v>44</v>
      </c>
      <c r="D8" s="36">
        <v>2</v>
      </c>
      <c r="H8" s="49">
        <v>3</v>
      </c>
      <c r="I8" s="21" t="s">
        <v>40</v>
      </c>
    </row>
    <row r="9" spans="1:9">
      <c r="A9" s="20">
        <v>202107</v>
      </c>
      <c r="B9" s="2" t="s">
        <v>37</v>
      </c>
      <c r="C9" s="2" t="s">
        <v>44</v>
      </c>
      <c r="D9" s="36">
        <v>2</v>
      </c>
      <c r="H9" s="49">
        <v>4</v>
      </c>
      <c r="I9" s="21" t="s">
        <v>41</v>
      </c>
    </row>
    <row r="10" spans="1:9">
      <c r="A10" s="20">
        <v>202107</v>
      </c>
      <c r="B10" s="2" t="s">
        <v>38</v>
      </c>
      <c r="C10" s="2" t="s">
        <v>44</v>
      </c>
      <c r="D10" s="36">
        <v>0</v>
      </c>
      <c r="H10" s="49">
        <v>5</v>
      </c>
      <c r="I10" s="21" t="s">
        <v>32</v>
      </c>
    </row>
    <row r="11" spans="1:9">
      <c r="A11" s="20">
        <v>202107</v>
      </c>
      <c r="B11" s="2" t="s">
        <v>31</v>
      </c>
      <c r="C11" s="2" t="s">
        <v>45</v>
      </c>
      <c r="D11" s="36">
        <v>6</v>
      </c>
      <c r="H11" s="49">
        <v>6</v>
      </c>
      <c r="I11" s="21" t="s">
        <v>34</v>
      </c>
    </row>
    <row r="12" spans="1:9">
      <c r="A12" s="33">
        <v>202107</v>
      </c>
      <c r="B12" s="34" t="s">
        <v>39</v>
      </c>
      <c r="C12" s="34" t="s">
        <v>45</v>
      </c>
      <c r="D12" s="35">
        <v>5</v>
      </c>
      <c r="H12" s="49">
        <v>7</v>
      </c>
      <c r="I12" s="21" t="s">
        <v>37</v>
      </c>
    </row>
    <row r="13" spans="1:9">
      <c r="A13" s="20">
        <v>202107</v>
      </c>
      <c r="B13" s="2" t="s">
        <v>40</v>
      </c>
      <c r="C13" s="2" t="s">
        <v>45</v>
      </c>
      <c r="D13" s="36">
        <v>0</v>
      </c>
      <c r="H13" s="49">
        <v>8</v>
      </c>
      <c r="I13" s="21" t="s">
        <v>38</v>
      </c>
    </row>
    <row r="14" spans="1:9">
      <c r="A14" s="20">
        <v>202107</v>
      </c>
      <c r="B14" s="2" t="s">
        <v>41</v>
      </c>
      <c r="C14" s="2" t="s">
        <v>45</v>
      </c>
      <c r="D14" s="36">
        <v>5</v>
      </c>
      <c r="H14" s="50">
        <v>9</v>
      </c>
      <c r="I14" s="25" t="s">
        <v>130</v>
      </c>
    </row>
    <row r="15" spans="1:9">
      <c r="A15" s="20">
        <v>202107</v>
      </c>
      <c r="B15" s="2" t="s">
        <v>32</v>
      </c>
      <c r="C15" s="2" t="s">
        <v>45</v>
      </c>
      <c r="D15" s="36">
        <v>0</v>
      </c>
    </row>
    <row r="16" spans="1:9">
      <c r="A16" s="20">
        <v>202107</v>
      </c>
      <c r="B16" s="2" t="s">
        <v>130</v>
      </c>
      <c r="C16" s="2" t="s">
        <v>45</v>
      </c>
      <c r="D16" s="36">
        <v>0</v>
      </c>
    </row>
    <row r="17" spans="1:4">
      <c r="A17" s="20">
        <v>202107</v>
      </c>
      <c r="B17" s="2" t="s">
        <v>34</v>
      </c>
      <c r="C17" s="2" t="s">
        <v>45</v>
      </c>
      <c r="D17" s="36">
        <v>2</v>
      </c>
    </row>
    <row r="18" spans="1:4">
      <c r="A18" s="20">
        <v>202107</v>
      </c>
      <c r="B18" s="2" t="s">
        <v>37</v>
      </c>
      <c r="C18" s="2" t="s">
        <v>45</v>
      </c>
      <c r="D18" s="36">
        <v>2</v>
      </c>
    </row>
    <row r="19" spans="1:4">
      <c r="A19" s="22">
        <v>202107</v>
      </c>
      <c r="B19" s="23" t="s">
        <v>38</v>
      </c>
      <c r="C19" s="23" t="s">
        <v>45</v>
      </c>
      <c r="D19" s="37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B4"/>
  <sheetViews>
    <sheetView workbookViewId="0">
      <selection activeCell="J17" sqref="J17"/>
    </sheetView>
  </sheetViews>
  <sheetFormatPr defaultRowHeight="15"/>
  <cols>
    <col min="1" max="1" width="15.28515625" customWidth="1"/>
    <col min="2" max="2" width="11.7109375" customWidth="1"/>
  </cols>
  <sheetData>
    <row r="1" spans="1:2">
      <c r="A1" t="s">
        <v>2</v>
      </c>
      <c r="B1" t="s">
        <v>150</v>
      </c>
    </row>
    <row r="2" spans="1:2">
      <c r="A2" t="s">
        <v>140</v>
      </c>
      <c r="B2" s="4" t="s">
        <v>141</v>
      </c>
    </row>
    <row r="3" spans="1:2">
      <c r="A3" t="s">
        <v>142</v>
      </c>
      <c r="B3" s="4" t="s">
        <v>143</v>
      </c>
    </row>
    <row r="4" spans="1:2">
      <c r="A4" t="s">
        <v>23</v>
      </c>
      <c r="B4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H6"/>
  <sheetViews>
    <sheetView workbookViewId="0">
      <selection activeCell="I15" sqref="I15"/>
    </sheetView>
  </sheetViews>
  <sheetFormatPr defaultRowHeight="15"/>
  <cols>
    <col min="1" max="1" width="16.7109375" customWidth="1"/>
    <col min="2" max="2" width="18.7109375" customWidth="1"/>
    <col min="3" max="3" width="9.7109375" customWidth="1"/>
  </cols>
  <sheetData>
    <row r="1" spans="1:8" ht="30">
      <c r="A1" s="18" t="s">
        <v>131</v>
      </c>
      <c r="B1" s="18" t="s">
        <v>132</v>
      </c>
      <c r="C1" s="71" t="s">
        <v>2</v>
      </c>
      <c r="D1" s="72"/>
      <c r="E1" s="72"/>
      <c r="F1" s="72"/>
      <c r="G1" s="73"/>
    </row>
    <row r="2" spans="1:8">
      <c r="A2" s="20" t="s">
        <v>4</v>
      </c>
      <c r="B2" s="2">
        <v>10</v>
      </c>
      <c r="C2" s="2" t="s">
        <v>23</v>
      </c>
      <c r="D2" s="2"/>
      <c r="E2" s="2"/>
      <c r="F2" s="2"/>
      <c r="G2" s="21"/>
    </row>
    <row r="3" spans="1:8">
      <c r="A3" s="20" t="s">
        <v>4</v>
      </c>
      <c r="B3" s="2">
        <v>9</v>
      </c>
      <c r="C3" s="2" t="s">
        <v>24</v>
      </c>
      <c r="D3" s="2"/>
      <c r="E3" s="2"/>
      <c r="F3" s="2"/>
      <c r="G3" s="21"/>
    </row>
    <row r="4" spans="1:8">
      <c r="A4" s="20" t="s">
        <v>4</v>
      </c>
      <c r="B4" s="2">
        <v>9</v>
      </c>
      <c r="C4" s="15" t="s">
        <v>25</v>
      </c>
      <c r="D4" s="2"/>
      <c r="E4" s="2"/>
      <c r="F4" s="2"/>
      <c r="G4" s="21"/>
    </row>
    <row r="5" spans="1:8">
      <c r="A5" s="22" t="s">
        <v>4</v>
      </c>
      <c r="B5" s="23">
        <v>6</v>
      </c>
      <c r="C5" s="24" t="s">
        <v>24</v>
      </c>
      <c r="D5" s="24" t="s">
        <v>25</v>
      </c>
      <c r="E5" s="23"/>
      <c r="F5" s="23"/>
      <c r="G5" s="25"/>
      <c r="H5" s="19" t="s">
        <v>133</v>
      </c>
    </row>
    <row r="6" spans="1:8">
      <c r="H6" s="19" t="s">
        <v>134</v>
      </c>
    </row>
  </sheetData>
  <mergeCells count="1">
    <mergeCell ref="C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C20"/>
  <sheetViews>
    <sheetView tabSelected="1" workbookViewId="0">
      <selection activeCell="F14" sqref="F14"/>
    </sheetView>
  </sheetViews>
  <sheetFormatPr defaultRowHeight="15"/>
  <cols>
    <col min="2" max="2" width="42.85546875" customWidth="1"/>
    <col min="3" max="3" width="23.7109375" customWidth="1"/>
  </cols>
  <sheetData>
    <row r="1" spans="1:3">
      <c r="A1" s="74" t="s">
        <v>147</v>
      </c>
      <c r="B1" s="38" t="s">
        <v>15</v>
      </c>
      <c r="C1" s="74" t="s">
        <v>148</v>
      </c>
    </row>
    <row r="2" spans="1:3" ht="75">
      <c r="A2" s="74"/>
      <c r="B2" s="39" t="s">
        <v>206</v>
      </c>
      <c r="C2" s="74"/>
    </row>
    <row r="3" spans="1:3">
      <c r="A3" s="4" t="s">
        <v>4</v>
      </c>
      <c r="B3" s="40">
        <v>80010127</v>
      </c>
      <c r="C3" s="41">
        <v>0.8</v>
      </c>
    </row>
    <row r="4" spans="1:3">
      <c r="A4" s="4" t="s">
        <v>4</v>
      </c>
      <c r="B4" s="40">
        <v>80010024</v>
      </c>
      <c r="C4" s="41">
        <v>0.8</v>
      </c>
    </row>
    <row r="5" spans="1:3">
      <c r="A5" s="4" t="s">
        <v>4</v>
      </c>
      <c r="B5" s="40">
        <v>155008426</v>
      </c>
      <c r="C5" s="41">
        <v>0.8</v>
      </c>
    </row>
    <row r="6" spans="1:3">
      <c r="A6" s="4" t="s">
        <v>4</v>
      </c>
      <c r="B6" s="40">
        <v>155007496</v>
      </c>
      <c r="C6" s="41">
        <v>0.8</v>
      </c>
    </row>
    <row r="7" spans="1:3">
      <c r="A7" s="4" t="s">
        <v>4</v>
      </c>
      <c r="B7" s="40">
        <v>155007497</v>
      </c>
      <c r="C7" s="41">
        <v>0.8</v>
      </c>
    </row>
    <row r="8" spans="1:3">
      <c r="A8" s="4" t="s">
        <v>4</v>
      </c>
      <c r="B8" s="40">
        <v>155007592</v>
      </c>
      <c r="C8" s="41">
        <v>0.8</v>
      </c>
    </row>
    <row r="9" spans="1:3">
      <c r="A9" s="4" t="s">
        <v>4</v>
      </c>
      <c r="B9" s="40">
        <v>155007647</v>
      </c>
      <c r="C9" s="41">
        <v>0.8</v>
      </c>
    </row>
    <row r="10" spans="1:3">
      <c r="A10" s="4" t="s">
        <v>4</v>
      </c>
      <c r="B10" s="40">
        <v>155008026</v>
      </c>
      <c r="C10" s="41">
        <v>0.8</v>
      </c>
    </row>
    <row r="11" spans="1:3">
      <c r="A11" s="4" t="s">
        <v>4</v>
      </c>
      <c r="B11" s="40">
        <v>155008448</v>
      </c>
      <c r="C11" s="41">
        <v>0.8</v>
      </c>
    </row>
    <row r="12" spans="1:3">
      <c r="A12" s="4" t="s">
        <v>4</v>
      </c>
      <c r="B12" s="40">
        <v>80009330</v>
      </c>
      <c r="C12" s="41">
        <v>0.8</v>
      </c>
    </row>
    <row r="13" spans="1:3">
      <c r="A13" s="4" t="s">
        <v>4</v>
      </c>
      <c r="B13" s="40">
        <v>80009920</v>
      </c>
      <c r="C13" s="41">
        <v>0.8</v>
      </c>
    </row>
    <row r="14" spans="1:3">
      <c r="A14" s="4" t="s">
        <v>4</v>
      </c>
      <c r="B14" s="40">
        <v>80010001</v>
      </c>
      <c r="C14" s="41">
        <v>0.8</v>
      </c>
    </row>
    <row r="15" spans="1:3">
      <c r="A15" s="4" t="s">
        <v>4</v>
      </c>
      <c r="B15" s="40">
        <v>155008490</v>
      </c>
      <c r="C15" s="41">
        <v>0.8</v>
      </c>
    </row>
    <row r="16" spans="1:3">
      <c r="A16" s="4" t="s">
        <v>4</v>
      </c>
      <c r="B16" s="40">
        <v>80009902</v>
      </c>
      <c r="C16" s="41">
        <v>0.8</v>
      </c>
    </row>
    <row r="17" spans="1:3">
      <c r="A17" s="4" t="s">
        <v>4</v>
      </c>
      <c r="B17" s="40">
        <v>80010078</v>
      </c>
      <c r="C17" s="41">
        <v>0.8</v>
      </c>
    </row>
    <row r="18" spans="1:3">
      <c r="A18" s="4" t="s">
        <v>4</v>
      </c>
      <c r="B18" s="40">
        <v>80009944</v>
      </c>
      <c r="C18" s="41">
        <v>0.8</v>
      </c>
    </row>
    <row r="19" spans="1:3">
      <c r="A19" s="4" t="s">
        <v>4</v>
      </c>
      <c r="B19" s="40">
        <v>80009989</v>
      </c>
      <c r="C19" s="41">
        <v>0.8</v>
      </c>
    </row>
    <row r="20" spans="1:3">
      <c r="A20" s="42" t="s">
        <v>4</v>
      </c>
      <c r="B20" s="42" t="s">
        <v>149</v>
      </c>
      <c r="C20" s="43">
        <v>0.9</v>
      </c>
    </row>
  </sheetData>
  <mergeCells count="2">
    <mergeCell ref="A1:A2"/>
    <mergeCell ref="C1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30"/>
  <sheetViews>
    <sheetView topLeftCell="A19" workbookViewId="0">
      <selection activeCell="A7" sqref="A7"/>
    </sheetView>
  </sheetViews>
  <sheetFormatPr defaultRowHeight="15"/>
  <cols>
    <col min="1" max="1" width="25.85546875" customWidth="1"/>
    <col min="2" max="2" width="36.85546875" customWidth="1"/>
  </cols>
  <sheetData>
    <row r="1" spans="1:5">
      <c r="A1" s="3" t="s">
        <v>49</v>
      </c>
      <c r="B1" s="3" t="s">
        <v>50</v>
      </c>
      <c r="C1" t="s">
        <v>51</v>
      </c>
      <c r="E1" t="s">
        <v>52</v>
      </c>
    </row>
    <row r="2" spans="1:5">
      <c r="A2" t="s">
        <v>53</v>
      </c>
      <c r="B2" t="s">
        <v>54</v>
      </c>
      <c r="C2" t="s">
        <v>55</v>
      </c>
    </row>
    <row r="3" spans="1:5">
      <c r="A3" t="s">
        <v>56</v>
      </c>
      <c r="B3" t="s">
        <v>24</v>
      </c>
      <c r="C3" t="s">
        <v>57</v>
      </c>
    </row>
    <row r="4" spans="1:5">
      <c r="A4" t="s">
        <v>58</v>
      </c>
      <c r="B4" t="s">
        <v>25</v>
      </c>
      <c r="C4" t="s">
        <v>21</v>
      </c>
    </row>
    <row r="5" spans="1:5">
      <c r="A5" t="s">
        <v>59</v>
      </c>
      <c r="B5" t="s">
        <v>60</v>
      </c>
      <c r="C5" t="s">
        <v>30</v>
      </c>
    </row>
    <row r="6" spans="1:5">
      <c r="A6" t="s">
        <v>61</v>
      </c>
      <c r="B6" t="s">
        <v>23</v>
      </c>
    </row>
    <row r="7" spans="1:5">
      <c r="A7" t="s">
        <v>62</v>
      </c>
      <c r="B7" t="s">
        <v>63</v>
      </c>
    </row>
    <row r="8" spans="1:5">
      <c r="A8" t="s">
        <v>64</v>
      </c>
      <c r="B8" t="s">
        <v>65</v>
      </c>
    </row>
    <row r="9" spans="1:5">
      <c r="A9" t="s">
        <v>66</v>
      </c>
      <c r="B9" t="s">
        <v>67</v>
      </c>
    </row>
    <row r="10" spans="1:5">
      <c r="A10" t="s">
        <v>68</v>
      </c>
      <c r="B10" t="s">
        <v>5</v>
      </c>
    </row>
    <row r="11" spans="1:5">
      <c r="A11" t="s">
        <v>69</v>
      </c>
      <c r="B11" t="s">
        <v>30</v>
      </c>
    </row>
    <row r="12" spans="1:5">
      <c r="A12" t="s">
        <v>70</v>
      </c>
      <c r="B12" t="s">
        <v>48</v>
      </c>
    </row>
    <row r="13" spans="1:5">
      <c r="A13" t="s">
        <v>71</v>
      </c>
      <c r="B13" t="s">
        <v>13</v>
      </c>
    </row>
    <row r="14" spans="1:5">
      <c r="A14" t="s">
        <v>72</v>
      </c>
      <c r="B14" t="s">
        <v>43</v>
      </c>
    </row>
    <row r="15" spans="1:5">
      <c r="A15" t="s">
        <v>73</v>
      </c>
      <c r="B15" t="s">
        <v>42</v>
      </c>
    </row>
    <row r="16" spans="1:5">
      <c r="A16" t="s">
        <v>53</v>
      </c>
      <c r="B16" t="s">
        <v>74</v>
      </c>
    </row>
    <row r="17" spans="1:2">
      <c r="A17" t="s">
        <v>56</v>
      </c>
      <c r="B17" t="s">
        <v>75</v>
      </c>
    </row>
    <row r="18" spans="1:2">
      <c r="A18" t="s">
        <v>58</v>
      </c>
      <c r="B18" t="s">
        <v>76</v>
      </c>
    </row>
    <row r="19" spans="1:2">
      <c r="A19" t="s">
        <v>59</v>
      </c>
      <c r="B19" t="s">
        <v>77</v>
      </c>
    </row>
    <row r="20" spans="1:2">
      <c r="A20" t="s">
        <v>61</v>
      </c>
      <c r="B20" t="s">
        <v>78</v>
      </c>
    </row>
    <row r="21" spans="1:2">
      <c r="A21" t="s">
        <v>62</v>
      </c>
      <c r="B21" t="s">
        <v>79</v>
      </c>
    </row>
    <row r="22" spans="1:2">
      <c r="A22" t="s">
        <v>64</v>
      </c>
      <c r="B22" t="s">
        <v>80</v>
      </c>
    </row>
    <row r="23" spans="1:2">
      <c r="A23" t="s">
        <v>66</v>
      </c>
      <c r="B23" t="s">
        <v>81</v>
      </c>
    </row>
    <row r="24" spans="1:2">
      <c r="A24" t="s">
        <v>68</v>
      </c>
      <c r="B24" t="s">
        <v>82</v>
      </c>
    </row>
    <row r="25" spans="1:2">
      <c r="A25" t="s">
        <v>68</v>
      </c>
      <c r="B25" t="s">
        <v>82</v>
      </c>
    </row>
    <row r="26" spans="1:2">
      <c r="A26" t="s">
        <v>69</v>
      </c>
      <c r="B26" t="s">
        <v>83</v>
      </c>
    </row>
    <row r="27" spans="1:2">
      <c r="A27" t="s">
        <v>70</v>
      </c>
      <c r="B27" t="s">
        <v>84</v>
      </c>
    </row>
    <row r="28" spans="1:2">
      <c r="A28" t="s">
        <v>71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73</v>
      </c>
      <c r="B30" t="s">
        <v>88</v>
      </c>
    </row>
  </sheetData>
  <autoFilter ref="A1:B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Sheet2</vt:lpstr>
      <vt:lpstr>HCP completeness efficiency</vt:lpstr>
      <vt:lpstr>HCP base by month</vt:lpstr>
      <vt:lpstr>FTE</vt:lpstr>
      <vt:lpstr>Product_ThA_Mapping</vt:lpstr>
      <vt:lpstr>HCP_targets_Matrix</vt:lpstr>
      <vt:lpstr>HCP_Targets_Calculation method</vt:lpstr>
      <vt:lpstr>Employee_Targets_DCT</vt:lpstr>
      <vt:lpstr>Employee_Targets_Field time</vt:lpstr>
      <vt:lpstr>Sheet1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Savinova, Anna [JANRU]</dc:creator>
  <cp:keywords/>
  <dc:description/>
  <cp:lastModifiedBy>koxbox</cp:lastModifiedBy>
  <cp:revision/>
  <dcterms:created xsi:type="dcterms:W3CDTF">2021-07-01T07:54:32Z</dcterms:created>
  <dcterms:modified xsi:type="dcterms:W3CDTF">2025-10-14T13:35:14Z</dcterms:modified>
  <cp:category/>
  <cp:contentStatus/>
</cp:coreProperties>
</file>